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6"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https://energyqonline.sharepoint.com/sites/ErgonDAPR/ChartsDiagramsTables/Ergon DAPR Final Versions - TEMPORARY ADMIN ONLY/"/>
    </mc:Choice>
  </mc:AlternateContent>
  <xr:revisionPtr revIDLastSave="0" documentId="13_ncr:1_{E8E74C0F-0E6E-492C-8EEA-3BD42568EC57}" xr6:coauthVersionLast="47" xr6:coauthVersionMax="47" xr10:uidLastSave="{00000000-0000-0000-0000-000000000000}"/>
  <workbookProtection workbookAlgorithmName="SHA-512" workbookHashValue="cV0Ql7Qi9yP9w5EXR2iCYLQRdJiMV27nPywrqKE9oTc6bS5Wi4djeCq8v4spfFbjE2BGiks1DYfvb1Uc8HjnWA==" workbookSaltValue="zBPjrRFu9HDSWNZfXzEUfw==" workbookSpinCount="100000" lockStructure="1"/>
  <bookViews>
    <workbookView xWindow="25080" yWindow="-120" windowWidth="25440" windowHeight="15390" xr2:uid="{00000000-000D-0000-FFFF-FFFF00000000}"/>
  </bookViews>
  <sheets>
    <sheet name="Disclaimer" sheetId="343" r:id="rId1"/>
    <sheet name="Introduction &amp; Notes" sheetId="342" r:id="rId2"/>
    <sheet name="INDEX" sheetId="341" r:id="rId3"/>
    <sheet name="AGWA" sheetId="1" r:id="rId4"/>
    <sheet name="AITK" sheetId="2" r:id="rId5"/>
    <sheet name="ALLO" sheetId="5" r:id="rId6"/>
    <sheet name="ALSH" sheetId="3" r:id="rId7"/>
    <sheet name="ALST" sheetId="4" r:id="rId8"/>
    <sheet name="ATHE" sheetId="6" r:id="rId9"/>
    <sheet name="AWOO" sheetId="7" r:id="rId10"/>
    <sheet name="AYRZ" sheetId="8" r:id="rId11"/>
    <sheet name="BALB" sheetId="9" r:id="rId12"/>
    <sheet name="BAMB" sheetId="10" r:id="rId13"/>
    <sheet name="BARC" sheetId="11" r:id="rId14"/>
    <sheet name="BARG" sheetId="12" r:id="rId15"/>
    <sheet name="BARR" sheetId="13" r:id="rId16"/>
    <sheet name="BEGA" sheetId="15" r:id="rId17"/>
    <sheet name="BERS" sheetId="17" r:id="rId18"/>
    <sheet name="BEWE" sheetId="14" r:id="rId19"/>
    <sheet name="BILO" sheetId="18" r:id="rId20"/>
    <sheet name="BING" sheetId="19" r:id="rId21"/>
    <sheet name="BLAC" sheetId="22" r:id="rId22"/>
    <sheet name="BLAK" sheetId="21" r:id="rId23"/>
    <sheet name="BLRI" sheetId="20" r:id="rId24"/>
    <sheet name="BLUE" sheetId="24" r:id="rId25"/>
    <sheet name="BODA" sheetId="26" r:id="rId26"/>
    <sheet name="BOHL" sheetId="25" r:id="rId27"/>
    <sheet name="BORE" sheetId="28" r:id="rId28"/>
    <sheet name="BOWE" sheetId="27" r:id="rId29"/>
    <sheet name="BROX" sheetId="29" r:id="rId30"/>
    <sheet name="BUCE" sheetId="31" r:id="rId31"/>
    <sheet name="BULL" sheetId="30" r:id="rId32"/>
    <sheet name="BUND" sheetId="307" r:id="rId33"/>
    <sheet name="CABO" sheetId="32" r:id="rId34"/>
    <sheet name="CACI" sheetId="33" r:id="rId35"/>
    <sheet name="CAFE" sheetId="39" r:id="rId36"/>
    <sheet name="CALE" sheetId="35" r:id="rId37"/>
    <sheet name="CALL" sheetId="36" r:id="rId38"/>
    <sheet name="CANN" sheetId="38" r:id="rId39"/>
    <sheet name="CANO" sheetId="34" r:id="rId40"/>
    <sheet name="CARI" sheetId="40" r:id="rId41"/>
    <sheet name="CARM" sheetId="43" r:id="rId42"/>
    <sheet name="CAST" sheetId="37" r:id="rId43"/>
    <sheet name="CAWD" sheetId="254" r:id="rId44"/>
    <sheet name="CEPL" sheetId="44" r:id="rId45"/>
    <sheet name="CHAL" sheetId="258" r:id="rId46"/>
    <sheet name="CHAR" sheetId="46" r:id="rId47"/>
    <sheet name="CHIA" sheetId="51" r:id="rId48"/>
    <sheet name="CHIL" sheetId="50" r:id="rId49"/>
    <sheet name="CHIN" sheetId="308" r:id="rId50"/>
    <sheet name="CHTO" sheetId="49" r:id="rId51"/>
    <sheet name="CHTW" sheetId="52" r:id="rId52"/>
    <sheet name="CHUM" sheetId="309" r:id="rId53"/>
    <sheet name="CLBS" sheetId="311" r:id="rId54"/>
    <sheet name="CLER" sheetId="54" r:id="rId55"/>
    <sheet name="CLIF" sheetId="55" r:id="rId56"/>
    <sheet name="CLIN" sheetId="56" r:id="rId57"/>
    <sheet name="CLON" sheetId="57" r:id="rId58"/>
    <sheet name="CLSO" sheetId="53" r:id="rId59"/>
    <sheet name="COLU" sheetId="312" r:id="rId60"/>
    <sheet name="COME" sheetId="59" r:id="rId61"/>
    <sheet name="COOK" sheetId="60" r:id="rId62"/>
    <sheet name="COOM" sheetId="61" r:id="rId63"/>
    <sheet name="CPRE" sheetId="41" r:id="rId64"/>
    <sheet name="CRAI" sheetId="63" r:id="rId65"/>
    <sheet name="CRAN" sheetId="64" r:id="rId66"/>
    <sheet name="CREA" sheetId="66" r:id="rId67"/>
    <sheet name="CREB" sheetId="67" r:id="rId68"/>
    <sheet name="CRED" sheetId="65" r:id="rId69"/>
    <sheet name="CRNE" sheetId="68" r:id="rId70"/>
    <sheet name="CROY" sheetId="69" r:id="rId71"/>
    <sheet name="CUNN" sheetId="70" r:id="rId72"/>
    <sheet name="DACE" sheetId="73" r:id="rId73"/>
    <sheet name="DAGL" sheetId="74" r:id="rId74"/>
    <sheet name="DEGI" sheetId="75" r:id="rId75"/>
    <sheet name="DIMB" sheetId="76" r:id="rId76"/>
    <sheet name="DISR" sheetId="77" r:id="rId77"/>
    <sheet name="Duchr2" sheetId="79" r:id="rId78"/>
    <sheet name="DURO" sheetId="78" r:id="rId79"/>
    <sheet name="DYSA" sheetId="80" r:id="rId80"/>
    <sheet name="EAAY" sheetId="81" r:id="rId81"/>
    <sheet name="EABU" sheetId="82" r:id="rId82"/>
    <sheet name="EATO" sheetId="83" r:id="rId83"/>
    <sheet name="EIDS" sheetId="85" r:id="rId84"/>
    <sheet name="ELRO" sheetId="87" r:id="rId85"/>
    <sheet name="EMER" sheetId="88" r:id="rId86"/>
    <sheet name="ETON" sheetId="90" r:id="rId87"/>
    <sheet name="EUDA" sheetId="91" r:id="rId88"/>
    <sheet name="EVEL" sheetId="92" r:id="rId89"/>
    <sheet name="FARL" sheetId="93" r:id="rId90"/>
    <sheet name="FARN" sheetId="94" r:id="rId91"/>
    <sheet name="FREN" sheetId="96" r:id="rId92"/>
    <sheet name="GARB" sheetId="98" r:id="rId93"/>
    <sheet name="GAYN" sheetId="99" r:id="rId94"/>
    <sheet name="GEOR" sheetId="100" r:id="rId95"/>
    <sheet name="GEOR1" sheetId="315" r:id="rId96"/>
    <sheet name="GIRU" sheetId="101" r:id="rId97"/>
    <sheet name="GIVE" sheetId="102" r:id="rId98"/>
    <sheet name="GLEE" sheetId="105" r:id="rId99"/>
    <sheet name="GLEL" sheetId="106" r:id="rId100"/>
    <sheet name="GLEL33" sheetId="107" r:id="rId101"/>
    <sheet name="GLEN" sheetId="104" r:id="rId102"/>
    <sheet name="GLFS" sheetId="97" r:id="rId103"/>
    <sheet name="GLNO" sheetId="316" r:id="rId104"/>
    <sheet name="GLSO" sheetId="103" r:id="rId105"/>
    <sheet name="GOOB" sheetId="108" r:id="rId106"/>
    <sheet name="GOOT" sheetId="110" r:id="rId107"/>
    <sheet name="Gracem" sheetId="111" r:id="rId108"/>
    <sheet name="GRCR" sheetId="112" r:id="rId109"/>
    <sheet name="GREN" sheetId="113" r:id="rId110"/>
    <sheet name="GUML" sheetId="114" r:id="rId111"/>
    <sheet name="GUTH" sheetId="116" r:id="rId112"/>
    <sheet name="HAPU" sheetId="118" r:id="rId113"/>
    <sheet name="HELE" sheetId="121" r:id="rId114"/>
    <sheet name="HEPA" sheetId="122" r:id="rId115"/>
    <sheet name="HIGH" sheetId="123" r:id="rId116"/>
    <sheet name="HOHI" sheetId="125" r:id="rId117"/>
    <sheet name="HOWA" sheetId="126" r:id="rId118"/>
    <sheet name="HUGH" sheetId="127" r:id="rId119"/>
    <sheet name="ICIZ" sheetId="128" r:id="rId120"/>
    <sheet name="ILBI" sheetId="129" r:id="rId121"/>
    <sheet name="INGH" sheetId="130" r:id="rId122"/>
    <sheet name="ISIS" sheetId="320" r:id="rId123"/>
    <sheet name="JACR" sheetId="135" r:id="rId124"/>
    <sheet name="JAND" sheetId="134" r:id="rId125"/>
    <sheet name="JARV" sheetId="136" r:id="rId126"/>
    <sheet name="JUCR" sheetId="138" r:id="rId127"/>
    <sheet name="JUPO" sheetId="137" r:id="rId128"/>
    <sheet name="KAIM" sheetId="139" r:id="rId129"/>
    <sheet name="KALA" sheetId="140" r:id="rId130"/>
    <sheet name="KECE" sheetId="143" r:id="rId131"/>
    <sheet name="KESP" sheetId="142" r:id="rId132"/>
    <sheet name="KIDS" sheetId="144" r:id="rId133"/>
    <sheet name="KILK" sheetId="321" r:id="rId134"/>
    <sheet name="KILL" sheetId="146" r:id="rId135"/>
    <sheet name="KING" sheetId="147" r:id="rId136"/>
    <sheet name="KIRK" sheetId="148" r:id="rId137"/>
    <sheet name="KITO" sheetId="145" r:id="rId138"/>
    <sheet name="KOCR" sheetId="149" r:id="rId139"/>
    <sheet name="KOUM" sheetId="150" r:id="rId140"/>
    <sheet name="LACR" sheetId="153" r:id="rId141"/>
    <sheet name="LAKE" sheetId="152" r:id="rId142"/>
    <sheet name="LANN" sheetId="154" r:id="rId143"/>
    <sheet name="LAQU" sheetId="151" r:id="rId144"/>
    <sheet name="LARO" sheetId="255" r:id="rId145"/>
    <sheet name="LITT" sheetId="155" r:id="rId146"/>
    <sheet name="LOCR" sheetId="157" r:id="rId147"/>
    <sheet name="LONG" sheetId="156" r:id="rId148"/>
    <sheet name="LUCI" sheetId="158" r:id="rId149"/>
    <sheet name="LYLA" sheetId="159" r:id="rId150"/>
    <sheet name="MACI" sheetId="166" r:id="rId151"/>
    <sheet name="MACN" sheetId="161" r:id="rId152"/>
    <sheet name="MACT" sheetId="160" r:id="rId153"/>
    <sheet name="MAFU" sheetId="167" r:id="rId154"/>
    <sheet name="MAKA" sheetId="165" r:id="rId155"/>
    <sheet name="MALC" sheetId="162" r:id="rId156"/>
    <sheet name="MARE" sheetId="163" r:id="rId157"/>
    <sheet name="MARY" sheetId="325" r:id="rId158"/>
    <sheet name="MASO" sheetId="164" r:id="rId159"/>
    <sheet name="MCCR" sheetId="168" r:id="rId160"/>
    <sheet name="MEAD" sheetId="169" r:id="rId161"/>
    <sheet name="MEAN" sheetId="170" r:id="rId162"/>
    <sheet name="MELR" sheetId="171" r:id="rId163"/>
    <sheet name="MERI" sheetId="172" r:id="rId164"/>
    <sheet name="MERN" sheetId="173" r:id="rId165"/>
    <sheet name="MICO" sheetId="176" r:id="rId166"/>
    <sheet name="MIDD" sheetId="174" r:id="rId167"/>
    <sheet name="MILC" sheetId="178" r:id="rId168"/>
    <sheet name="MILE" sheetId="175" r:id="rId169"/>
    <sheet name="MILL" sheetId="177" r:id="rId170"/>
    <sheet name="MILM" sheetId="179" r:id="rId171"/>
    <sheet name="MING" sheetId="180" r:id="rId172"/>
    <sheet name="MIRA" sheetId="181" r:id="rId173"/>
    <sheet name="MITC" sheetId="183" r:id="rId174"/>
    <sheet name="MIVA" sheetId="182" r:id="rId175"/>
    <sheet name="MOBA" sheetId="197" r:id="rId176"/>
    <sheet name="MODA" sheetId="185" r:id="rId177"/>
    <sheet name="MOFO" sheetId="192" r:id="rId178"/>
    <sheet name="MOGA" sheetId="198" r:id="rId179"/>
    <sheet name="MOLP" sheetId="194" r:id="rId180"/>
    <sheet name="MOMO" sheetId="199" r:id="rId181"/>
    <sheet name="MOMR" sheetId="200" r:id="rId182"/>
    <sheet name="MOMW" sheetId="201" r:id="rId183"/>
    <sheet name="MONT" sheetId="187" r:id="rId184"/>
    <sheet name="MOOE" sheetId="188" r:id="rId185"/>
    <sheet name="MOOR" sheetId="189" r:id="rId186"/>
    <sheet name="MOPA" sheetId="184" r:id="rId187"/>
    <sheet name="MORO" sheetId="195" r:id="rId188"/>
    <sheet name="MOSI" sheetId="202" r:id="rId189"/>
    <sheet name="MOSS" sheetId="191" r:id="rId190"/>
    <sheet name="MURG" sheetId="204" r:id="rId191"/>
    <sheet name="MUTA" sheetId="205" r:id="rId192"/>
    <sheet name="MUTO" sheetId="203" r:id="rId193"/>
    <sheet name="NANA" sheetId="206" r:id="rId194"/>
    <sheet name="NAND" sheetId="207" r:id="rId195"/>
    <sheet name="NEBO" sheetId="208" r:id="rId196"/>
    <sheet name="NESM" sheetId="209" r:id="rId197"/>
    <sheet name="NOCL" sheetId="211" r:id="rId198"/>
    <sheet name="NOMA" sheetId="212" r:id="rId199"/>
    <sheet name="NORM" sheetId="210" r:id="rId200"/>
    <sheet name="NORW" sheetId="214" r:id="rId201"/>
    <sheet name="NOST" sheetId="213" r:id="rId202"/>
    <sheet name="OAKE" sheetId="215" r:id="rId203"/>
    <sheet name="OONN" sheetId="216" r:id="rId204"/>
    <sheet name="OWAN" sheetId="217" r:id="rId205"/>
    <sheet name="PAMP" sheetId="219" r:id="rId206"/>
    <sheet name="PAND" sheetId="220" r:id="rId207"/>
    <sheet name="PARK" sheetId="221" r:id="rId208"/>
    <sheet name="PEAR" sheetId="224" r:id="rId209"/>
    <sheet name="PERA" sheetId="222" r:id="rId210"/>
    <sheet name="PIAL" sheetId="225" r:id="rId211"/>
    <sheet name="PINN" sheetId="226" r:id="rId212"/>
    <sheet name="PIRR" sheetId="227" r:id="rId213"/>
    <sheet name="PLAN" sheetId="228" r:id="rId214"/>
    <sheet name="PLEY" sheetId="229" r:id="rId215"/>
    <sheet name="POVE" sheetId="230" r:id="rId216"/>
    <sheet name="POZI" sheetId="231" r:id="rId217"/>
    <sheet name="PRMI" sheetId="232" r:id="rId218"/>
    <sheet name="PROT" sheetId="233" r:id="rId219"/>
    <sheet name="PURR" sheetId="234" r:id="rId220"/>
    <sheet name="QUIL" sheetId="235" r:id="rId221"/>
    <sheet name="RAGL" sheetId="236" r:id="rId222"/>
    <sheet name="RASM" sheetId="237" r:id="rId223"/>
    <sheet name="RAVE" sheetId="238" r:id="rId224"/>
    <sheet name="RAVN" sheetId="239" r:id="rId225"/>
    <sheet name="RICH" sheetId="240" r:id="rId226"/>
    <sheet name="ROEA" sheetId="246" r:id="rId227"/>
    <sheet name="ROGL" sheetId="241" r:id="rId228"/>
    <sheet name="ROLE" sheetId="244" r:id="rId229"/>
    <sheet name="ROLL" sheetId="245" r:id="rId230"/>
    <sheet name="ROMA" sheetId="332" r:id="rId231"/>
    <sheet name="ROPL" sheetId="250" r:id="rId232"/>
    <sheet name="ROSE" sheetId="249" r:id="rId233"/>
    <sheet name="ROSO" sheetId="242" r:id="rId234"/>
    <sheet name="ROST" sheetId="243" r:id="rId235"/>
    <sheet name="ROWE" sheetId="247" r:id="rId236"/>
    <sheet name="ROWO" sheetId="248" r:id="rId237"/>
    <sheet name="SAGE" sheetId="264" r:id="rId238"/>
    <sheet name="SAGT" sheetId="265" r:id="rId239"/>
    <sheet name="SARI" sheetId="251" r:id="rId240"/>
    <sheet name="SAUN" sheetId="252" r:id="rId241"/>
    <sheet name="SHUT" sheetId="253" r:id="rId242"/>
    <sheet name="SKIE" sheetId="256" r:id="rId243"/>
    <sheet name="SOBL" sheetId="259" r:id="rId244"/>
    <sheet name="SOBU" sheetId="260" r:id="rId245"/>
    <sheet name="SOKO" sheetId="261" r:id="rId246"/>
    <sheet name="SOMA" sheetId="262" r:id="rId247"/>
    <sheet name="SOTO" sheetId="263" r:id="rId248"/>
    <sheet name="STAM" sheetId="266" r:id="rId249"/>
    <sheet name="STAN" sheetId="334" r:id="rId250"/>
    <sheet name="STTO" sheetId="267" r:id="rId251"/>
    <sheet name="STUA" sheetId="268" r:id="rId252"/>
    <sheet name="SURI" sheetId="269" r:id="rId253"/>
    <sheet name="T002" sheetId="314" r:id="rId254"/>
    <sheet name="T019" sheetId="317" r:id="rId255"/>
    <sheet name="T043" sheetId="333" r:id="rId256"/>
    <sheet name="T058" sheetId="339" r:id="rId257"/>
    <sheet name="T072" sheetId="302" r:id="rId258"/>
    <sheet name="T083" sheetId="331" r:id="rId259"/>
    <sheet name="T095" sheetId="326" r:id="rId260"/>
    <sheet name="T116" sheetId="336" r:id="rId261"/>
    <sheet name="T130" sheetId="304" r:id="rId262"/>
    <sheet name="T156" sheetId="338" r:id="rId263"/>
    <sheet name="T159" sheetId="322" r:id="rId264"/>
    <sheet name="T163" sheetId="330" r:id="rId265"/>
    <sheet name="T166" sheetId="318" r:id="rId266"/>
    <sheet name="T176" sheetId="323" r:id="rId267"/>
    <sheet name="T188" sheetId="313" r:id="rId268"/>
    <sheet name="T189" sheetId="329" r:id="rId269"/>
    <sheet name="T198" sheetId="306" r:id="rId270"/>
    <sheet name="TANB" sheetId="270" r:id="rId271"/>
    <sheet name="TARA" sheetId="271" r:id="rId272"/>
    <sheet name="THEO" sheetId="273" r:id="rId273"/>
    <sheet name="TIER" sheetId="274" r:id="rId274"/>
    <sheet name="TOPO" sheetId="278" r:id="rId275"/>
    <sheet name="TORQ" sheetId="276" r:id="rId276"/>
    <sheet name="TORR" sheetId="277" r:id="rId277"/>
    <sheet name="TUAN" sheetId="279" r:id="rId278"/>
    <sheet name="TWCE" sheetId="275" r:id="rId279"/>
    <sheet name="VERM" sheetId="281" r:id="rId280"/>
    <sheet name="WAEA" sheetId="284" r:id="rId281"/>
    <sheet name="WALL" sheetId="282" r:id="rId282"/>
    <sheet name="WAND" sheetId="283" r:id="rId283"/>
    <sheet name="WEBU" sheetId="285" r:id="rId284"/>
    <sheet name="WEDA" sheetId="286" r:id="rId285"/>
    <sheet name="WEMA" sheetId="287" r:id="rId286"/>
    <sheet name="WETO" sheetId="288" r:id="rId287"/>
    <sheet name="WEWA" sheetId="289" r:id="rId288"/>
    <sheet name="WINT" sheetId="290" r:id="rId289"/>
    <sheet name="WIRR" sheetId="291" r:id="rId290"/>
    <sheet name="WOOD" sheetId="293" r:id="rId291"/>
    <sheet name="WOOG" sheetId="292" r:id="rId292"/>
    <sheet name="WOOL" sheetId="295" r:id="rId293"/>
    <sheet name="WOSO" sheetId="294" r:id="rId294"/>
    <sheet name="WOWA" sheetId="296" r:id="rId295"/>
    <sheet name="YARA" sheetId="340" r:id="rId296"/>
    <sheet name="YARR" sheetId="297" r:id="rId297"/>
    <sheet name="YASO" sheetId="298" r:id="rId298"/>
    <sheet name="YEPP" sheetId="299" r:id="rId299"/>
    <sheet name="Z1313" sheetId="47" r:id="rId300"/>
    <sheet name="Z1314" sheetId="48" r:id="rId301"/>
    <sheet name="Z1327" sheetId="72" r:id="rId302"/>
    <sheet name="Z1350" sheetId="109" r:id="rId303"/>
    <sheet name="Z1553" sheetId="300" r:id="rId304"/>
    <sheet name="Z300" sheetId="186" r:id="rId305"/>
  </sheets>
  <definedNames>
    <definedName name="_xlnm._FilterDatabase" localSheetId="2" hidden="1">INDEX!$B$5:$AC$307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6" i="183" l="1"/>
  <c r="W36" i="183"/>
  <c r="U36" i="183"/>
  <c r="S36" i="183"/>
  <c r="N36" i="183"/>
  <c r="L36" i="183"/>
  <c r="J36" i="183"/>
  <c r="Q307" i="341"/>
  <c r="AC307" i="341" s="1"/>
  <c r="Q306" i="341"/>
  <c r="AC306" i="341" s="1"/>
  <c r="Q305" i="341"/>
  <c r="AC305" i="341" s="1"/>
  <c r="Q304" i="341"/>
  <c r="AC304" i="341" s="1"/>
  <c r="Q303" i="341"/>
  <c r="AC303" i="341" s="1"/>
  <c r="Q302" i="341"/>
  <c r="AC302" i="341" s="1"/>
  <c r="Q301" i="341"/>
  <c r="AC301" i="341" s="1"/>
  <c r="Q300" i="341"/>
  <c r="AC300" i="341" s="1"/>
  <c r="Q299" i="341"/>
  <c r="AC299" i="341" s="1"/>
  <c r="Q298" i="341"/>
  <c r="AC298" i="341" s="1"/>
  <c r="Q297" i="341"/>
  <c r="AC297" i="341" s="1"/>
  <c r="Q296" i="341"/>
  <c r="AC296" i="341" s="1"/>
  <c r="Q295" i="341"/>
  <c r="AC295" i="341" s="1"/>
  <c r="Q294" i="341"/>
  <c r="AC294" i="341" s="1"/>
  <c r="Q293" i="341"/>
  <c r="AC293" i="341" s="1"/>
  <c r="Q292" i="341"/>
  <c r="AC292" i="341" s="1"/>
  <c r="Q291" i="341"/>
  <c r="AC291" i="341" s="1"/>
  <c r="Q290" i="341"/>
  <c r="AC290" i="341" s="1"/>
  <c r="Q289" i="341"/>
  <c r="AC289" i="341" s="1"/>
  <c r="Q288" i="341"/>
  <c r="AC288" i="341" s="1"/>
  <c r="Q287" i="341"/>
  <c r="AC287" i="341" s="1"/>
  <c r="Q286" i="341"/>
  <c r="AC286" i="341" s="1"/>
  <c r="Q285" i="341"/>
  <c r="AC285" i="341" s="1"/>
  <c r="Q284" i="341"/>
  <c r="AC284" i="341" s="1"/>
  <c r="Q283" i="341"/>
  <c r="AC283" i="341" s="1"/>
  <c r="Q282" i="341"/>
  <c r="AC282" i="341" s="1"/>
  <c r="Q281" i="341"/>
  <c r="AC281" i="341" s="1"/>
  <c r="Q280" i="341"/>
  <c r="AC280" i="341" s="1"/>
  <c r="Q279" i="341"/>
  <c r="AC279" i="341" s="1"/>
  <c r="Q278" i="341"/>
  <c r="AC278" i="341" s="1"/>
  <c r="Q277" i="341"/>
  <c r="AC277" i="341" s="1"/>
  <c r="Q276" i="341"/>
  <c r="AC276" i="341" s="1"/>
  <c r="Q275" i="341"/>
  <c r="AC275" i="341" s="1"/>
  <c r="Q274" i="341"/>
  <c r="AC274" i="341" s="1"/>
  <c r="Q273" i="341"/>
  <c r="AC273" i="341" s="1"/>
  <c r="Q272" i="341"/>
  <c r="AC272" i="341" s="1"/>
  <c r="Q271" i="341"/>
  <c r="AC271" i="341" s="1"/>
  <c r="Q270" i="341"/>
  <c r="AC270" i="341" s="1"/>
  <c r="Q269" i="341"/>
  <c r="AC269" i="341" s="1"/>
  <c r="Q268" i="341"/>
  <c r="AC268" i="341" s="1"/>
  <c r="Q267" i="341"/>
  <c r="AC267" i="341" s="1"/>
  <c r="Q266" i="341"/>
  <c r="AC266" i="341" s="1"/>
  <c r="Q265" i="341"/>
  <c r="AC265" i="341" s="1"/>
  <c r="Q264" i="341"/>
  <c r="AC264" i="341" s="1"/>
  <c r="Q263" i="341"/>
  <c r="AC263" i="341" s="1"/>
  <c r="Q262" i="341"/>
  <c r="AC262" i="341" s="1"/>
  <c r="Q261" i="341"/>
  <c r="AC261" i="341" s="1"/>
  <c r="Q260" i="341"/>
  <c r="AC260" i="341" s="1"/>
  <c r="Q259" i="341"/>
  <c r="AC259" i="341" s="1"/>
  <c r="Q258" i="341"/>
  <c r="AC258" i="341" s="1"/>
  <c r="Q257" i="341"/>
  <c r="AC257" i="341" s="1"/>
  <c r="Q256" i="341"/>
  <c r="AC256" i="341" s="1"/>
  <c r="Q255" i="341"/>
  <c r="AC255" i="341" s="1"/>
  <c r="Q254" i="341"/>
  <c r="AC254" i="341" s="1"/>
  <c r="Q253" i="341"/>
  <c r="AC253" i="341" s="1"/>
  <c r="Q252" i="341"/>
  <c r="AC252" i="341" s="1"/>
  <c r="Q251" i="341"/>
  <c r="AC251" i="341" s="1"/>
  <c r="Q250" i="341"/>
  <c r="AC250" i="341" s="1"/>
  <c r="Q249" i="341"/>
  <c r="AC249" i="341" s="1"/>
  <c r="Q248" i="341"/>
  <c r="AC248" i="341" s="1"/>
  <c r="Q247" i="341"/>
  <c r="AC247" i="341" s="1"/>
  <c r="Q246" i="341"/>
  <c r="AC246" i="341" s="1"/>
  <c r="Q245" i="341"/>
  <c r="AC245" i="341" s="1"/>
  <c r="Q244" i="341"/>
  <c r="AC244" i="341" s="1"/>
  <c r="Q243" i="341"/>
  <c r="AC243" i="341" s="1"/>
  <c r="Q242" i="341"/>
  <c r="AC242" i="341" s="1"/>
  <c r="Q241" i="341"/>
  <c r="AC241" i="341" s="1"/>
  <c r="Q240" i="341"/>
  <c r="AC240" i="341" s="1"/>
  <c r="Q239" i="341"/>
  <c r="AC239" i="341" s="1"/>
  <c r="Q238" i="341"/>
  <c r="AC238" i="341" s="1"/>
  <c r="Q237" i="341"/>
  <c r="AC237" i="341" s="1"/>
  <c r="Q236" i="341"/>
  <c r="AC236" i="341" s="1"/>
  <c r="Q235" i="341"/>
  <c r="AC235" i="341" s="1"/>
  <c r="Q234" i="341"/>
  <c r="AC234" i="341" s="1"/>
  <c r="Q233" i="341"/>
  <c r="AC233" i="341" s="1"/>
  <c r="Q232" i="341"/>
  <c r="AC232" i="341" s="1"/>
  <c r="Q231" i="341"/>
  <c r="AC231" i="341" s="1"/>
  <c r="Q230" i="341"/>
  <c r="AC230" i="341" s="1"/>
  <c r="Q229" i="341"/>
  <c r="AC229" i="341" s="1"/>
  <c r="Q228" i="341"/>
  <c r="AC228" i="341" s="1"/>
  <c r="Q227" i="341"/>
  <c r="AC227" i="341" s="1"/>
  <c r="Q226" i="341"/>
  <c r="AC226" i="341" s="1"/>
  <c r="Q225" i="341"/>
  <c r="AC225" i="341" s="1"/>
  <c r="Q224" i="341"/>
  <c r="AC224" i="341" s="1"/>
  <c r="Q223" i="341"/>
  <c r="AC223" i="341" s="1"/>
  <c r="Q222" i="341"/>
  <c r="AC222" i="341" s="1"/>
  <c r="Q221" i="341"/>
  <c r="AC221" i="341" s="1"/>
  <c r="Q220" i="341"/>
  <c r="AC220" i="341" s="1"/>
  <c r="Q219" i="341"/>
  <c r="AC219" i="341" s="1"/>
  <c r="Q218" i="341"/>
  <c r="AC218" i="341" s="1"/>
  <c r="Q217" i="341"/>
  <c r="AC217" i="341" s="1"/>
  <c r="Q216" i="341"/>
  <c r="AC216" i="341" s="1"/>
  <c r="Q215" i="341"/>
  <c r="AC215" i="341" s="1"/>
  <c r="Q214" i="341"/>
  <c r="AC214" i="341" s="1"/>
  <c r="Q213" i="341"/>
  <c r="AC213" i="341" s="1"/>
  <c r="Q212" i="341"/>
  <c r="AC212" i="341" s="1"/>
  <c r="Q211" i="341"/>
  <c r="AC211" i="341" s="1"/>
  <c r="Q210" i="341"/>
  <c r="AC210" i="341" s="1"/>
  <c r="Q209" i="341"/>
  <c r="AC209" i="341" s="1"/>
  <c r="Q208" i="341"/>
  <c r="AC208" i="341" s="1"/>
  <c r="Q207" i="341"/>
  <c r="AC207" i="341" s="1"/>
  <c r="Q206" i="341"/>
  <c r="AC206" i="341" s="1"/>
  <c r="Q205" i="341"/>
  <c r="AC205" i="341" s="1"/>
  <c r="Q204" i="341"/>
  <c r="AC204" i="341" s="1"/>
  <c r="Q203" i="341"/>
  <c r="AC203" i="341" s="1"/>
  <c r="Q202" i="341"/>
  <c r="AC202" i="341" s="1"/>
  <c r="Q201" i="341"/>
  <c r="AC201" i="341" s="1"/>
  <c r="Q200" i="341"/>
  <c r="AC200" i="341" s="1"/>
  <c r="Q199" i="341"/>
  <c r="AC199" i="341" s="1"/>
  <c r="Q198" i="341"/>
  <c r="AC198" i="341" s="1"/>
  <c r="Q197" i="341"/>
  <c r="AC197" i="341" s="1"/>
  <c r="Q196" i="341"/>
  <c r="AC196" i="341" s="1"/>
  <c r="Q195" i="341"/>
  <c r="AC195" i="341" s="1"/>
  <c r="Q194" i="341"/>
  <c r="AC194" i="341" s="1"/>
  <c r="Q193" i="341"/>
  <c r="AC193" i="341" s="1"/>
  <c r="Q192" i="341"/>
  <c r="AC192" i="341" s="1"/>
  <c r="Q191" i="341"/>
  <c r="AC191" i="341" s="1"/>
  <c r="Q190" i="341"/>
  <c r="AC190" i="341" s="1"/>
  <c r="Q189" i="341"/>
  <c r="AC189" i="341" s="1"/>
  <c r="Q188" i="341"/>
  <c r="AC188" i="341" s="1"/>
  <c r="Q187" i="341"/>
  <c r="AC187" i="341" s="1"/>
  <c r="Q186" i="341"/>
  <c r="AC186" i="341" s="1"/>
  <c r="Q185" i="341"/>
  <c r="AC185" i="341" s="1"/>
  <c r="Q184" i="341"/>
  <c r="AC184" i="341" s="1"/>
  <c r="Q183" i="341"/>
  <c r="AC183" i="341" s="1"/>
  <c r="Q182" i="341"/>
  <c r="AC182" i="341" s="1"/>
  <c r="Q181" i="341"/>
  <c r="AC181" i="341" s="1"/>
  <c r="Q180" i="341"/>
  <c r="AC180" i="341" s="1"/>
  <c r="Q179" i="341"/>
  <c r="AC179" i="341" s="1"/>
  <c r="Q178" i="341"/>
  <c r="AC178" i="341" s="1"/>
  <c r="Q177" i="341"/>
  <c r="AC177" i="341" s="1"/>
  <c r="Q176" i="341"/>
  <c r="AC176" i="341" s="1"/>
  <c r="Q175" i="341"/>
  <c r="AC175" i="341" s="1"/>
  <c r="Q174" i="341"/>
  <c r="AC174" i="341" s="1"/>
  <c r="Q173" i="341"/>
  <c r="AC173" i="341" s="1"/>
  <c r="Q172" i="341"/>
  <c r="AC172" i="341" s="1"/>
  <c r="Q171" i="341"/>
  <c r="AC171" i="341" s="1"/>
  <c r="Q170" i="341"/>
  <c r="AC170" i="341" s="1"/>
  <c r="Q169" i="341"/>
  <c r="AC169" i="341" s="1"/>
  <c r="Q168" i="341"/>
  <c r="AC168" i="341" s="1"/>
  <c r="Q167" i="341"/>
  <c r="AC167" i="341" s="1"/>
  <c r="Q166" i="341"/>
  <c r="AC166" i="341" s="1"/>
  <c r="Q165" i="341"/>
  <c r="AC165" i="341" s="1"/>
  <c r="Q164" i="341"/>
  <c r="AC164" i="341" s="1"/>
  <c r="Q163" i="341"/>
  <c r="AC163" i="341" s="1"/>
  <c r="Q162" i="341"/>
  <c r="AC162" i="341" s="1"/>
  <c r="Q161" i="341"/>
  <c r="AC161" i="341" s="1"/>
  <c r="Q160" i="341"/>
  <c r="AC160" i="341" s="1"/>
  <c r="Q159" i="341"/>
  <c r="AC159" i="341" s="1"/>
  <c r="Q158" i="341"/>
  <c r="AC158" i="341" s="1"/>
  <c r="Q157" i="341"/>
  <c r="AC157" i="341" s="1"/>
  <c r="Q156" i="341"/>
  <c r="AC156" i="341" s="1"/>
  <c r="Q155" i="341"/>
  <c r="AC155" i="341" s="1"/>
  <c r="Q154" i="341"/>
  <c r="AC154" i="341" s="1"/>
  <c r="Q153" i="341"/>
  <c r="AC153" i="341" s="1"/>
  <c r="Q152" i="341"/>
  <c r="AC152" i="341" s="1"/>
  <c r="Q151" i="341"/>
  <c r="AC151" i="341" s="1"/>
  <c r="Q150" i="341"/>
  <c r="AC150" i="341" s="1"/>
  <c r="Q149" i="341"/>
  <c r="AC149" i="341" s="1"/>
  <c r="Q148" i="341"/>
  <c r="AC148" i="341" s="1"/>
  <c r="Q147" i="341"/>
  <c r="AC147" i="341" s="1"/>
  <c r="Q146" i="341"/>
  <c r="AC146" i="341" s="1"/>
  <c r="Q145" i="341"/>
  <c r="AC145" i="341" s="1"/>
  <c r="Q144" i="341"/>
  <c r="AC144" i="341" s="1"/>
  <c r="Q143" i="341"/>
  <c r="AC143" i="341" s="1"/>
  <c r="Q142" i="341"/>
  <c r="AC142" i="341" s="1"/>
  <c r="Q141" i="341"/>
  <c r="AC141" i="341" s="1"/>
  <c r="Q140" i="341"/>
  <c r="AC140" i="341" s="1"/>
  <c r="Q139" i="341"/>
  <c r="AC139" i="341" s="1"/>
  <c r="Q138" i="341"/>
  <c r="AC138" i="341" s="1"/>
  <c r="Q137" i="341"/>
  <c r="AC137" i="341" s="1"/>
  <c r="Q136" i="341"/>
  <c r="AC136" i="341" s="1"/>
  <c r="Q135" i="341"/>
  <c r="AC135" i="341" s="1"/>
  <c r="Q134" i="341"/>
  <c r="AC134" i="341" s="1"/>
  <c r="Q133" i="341"/>
  <c r="AC133" i="341" s="1"/>
  <c r="Q132" i="341"/>
  <c r="AC132" i="341" s="1"/>
  <c r="Q131" i="341"/>
  <c r="AC131" i="341" s="1"/>
  <c r="Q130" i="341"/>
  <c r="AC130" i="341" s="1"/>
  <c r="Q129" i="341"/>
  <c r="AC129" i="341" s="1"/>
  <c r="Q128" i="341"/>
  <c r="AC128" i="341" s="1"/>
  <c r="Q127" i="341"/>
  <c r="AC127" i="341" s="1"/>
  <c r="Q126" i="341"/>
  <c r="AC126" i="341" s="1"/>
  <c r="Q125" i="341"/>
  <c r="AC125" i="341" s="1"/>
  <c r="Q124" i="341"/>
  <c r="AC124" i="341" s="1"/>
  <c r="Q123" i="341"/>
  <c r="AC123" i="341" s="1"/>
  <c r="Q122" i="341"/>
  <c r="AC122" i="341" s="1"/>
  <c r="Q121" i="341"/>
  <c r="AC121" i="341" s="1"/>
  <c r="Q120" i="341"/>
  <c r="AC120" i="341" s="1"/>
  <c r="Q119" i="341"/>
  <c r="AC119" i="341" s="1"/>
  <c r="Q118" i="341"/>
  <c r="AC118" i="341" s="1"/>
  <c r="Q117" i="341"/>
  <c r="AC117" i="341" s="1"/>
  <c r="Q116" i="341"/>
  <c r="AC116" i="341" s="1"/>
  <c r="Q115" i="341"/>
  <c r="AC115" i="341" s="1"/>
  <c r="Q114" i="341"/>
  <c r="AC114" i="341" s="1"/>
  <c r="Q113" i="341"/>
  <c r="AC113" i="341" s="1"/>
  <c r="Q112" i="341"/>
  <c r="AC112" i="341" s="1"/>
  <c r="Q111" i="341"/>
  <c r="AC111" i="341" s="1"/>
  <c r="Q110" i="341"/>
  <c r="AC110" i="341" s="1"/>
  <c r="Q109" i="341"/>
  <c r="AC109" i="341" s="1"/>
  <c r="Q108" i="341"/>
  <c r="AC108" i="341" s="1"/>
  <c r="Q107" i="341"/>
  <c r="AC107" i="341" s="1"/>
  <c r="Q106" i="341"/>
  <c r="AC106" i="341" s="1"/>
  <c r="Q105" i="341"/>
  <c r="AC105" i="341" s="1"/>
  <c r="Q104" i="341"/>
  <c r="AC104" i="341" s="1"/>
  <c r="Q103" i="341"/>
  <c r="AC103" i="341" s="1"/>
  <c r="Q102" i="341"/>
  <c r="AC102" i="341" s="1"/>
  <c r="Q101" i="341"/>
  <c r="AC101" i="341" s="1"/>
  <c r="Q100" i="341"/>
  <c r="AC100" i="341" s="1"/>
  <c r="Q99" i="341"/>
  <c r="AC99" i="341" s="1"/>
  <c r="Q98" i="341"/>
  <c r="AC98" i="341" s="1"/>
  <c r="Q97" i="341"/>
  <c r="AC97" i="341" s="1"/>
  <c r="Q96" i="341"/>
  <c r="AC96" i="341" s="1"/>
  <c r="Q95" i="341"/>
  <c r="AC95" i="341" s="1"/>
  <c r="Q94" i="341"/>
  <c r="AC94" i="341" s="1"/>
  <c r="Q93" i="341"/>
  <c r="AC93" i="341" s="1"/>
  <c r="Q92" i="341"/>
  <c r="AC92" i="341" s="1"/>
  <c r="Q91" i="341"/>
  <c r="AC91" i="341" s="1"/>
  <c r="Q90" i="341"/>
  <c r="AC90" i="341" s="1"/>
  <c r="Q89" i="341"/>
  <c r="AC89" i="341" s="1"/>
  <c r="Q88" i="341"/>
  <c r="AC88" i="341" s="1"/>
  <c r="Q87" i="341"/>
  <c r="AC87" i="341" s="1"/>
  <c r="Q86" i="341"/>
  <c r="AC86" i="341" s="1"/>
  <c r="Q85" i="341"/>
  <c r="AC85" i="341" s="1"/>
  <c r="Q84" i="341"/>
  <c r="AC84" i="341" s="1"/>
  <c r="Q83" i="341"/>
  <c r="AC83" i="341" s="1"/>
  <c r="Q82" i="341"/>
  <c r="AC82" i="341" s="1"/>
  <c r="Q81" i="341"/>
  <c r="AC81" i="341" s="1"/>
  <c r="Q80" i="341"/>
  <c r="AC80" i="341" s="1"/>
  <c r="Q79" i="341"/>
  <c r="AC79" i="341" s="1"/>
  <c r="Q78" i="341"/>
  <c r="AC78" i="341" s="1"/>
  <c r="Q77" i="341"/>
  <c r="AC77" i="341" s="1"/>
  <c r="Q76" i="341"/>
  <c r="AC76" i="341" s="1"/>
  <c r="Q75" i="341"/>
  <c r="AC75" i="341" s="1"/>
  <c r="Q74" i="341"/>
  <c r="AC74" i="341" s="1"/>
  <c r="Q73" i="341"/>
  <c r="AC73" i="341" s="1"/>
  <c r="Q72" i="341"/>
  <c r="AC72" i="341" s="1"/>
  <c r="Q71" i="341"/>
  <c r="AC71" i="341" s="1"/>
  <c r="Q70" i="341"/>
  <c r="AC70" i="341" s="1"/>
  <c r="Q69" i="341"/>
  <c r="AC69" i="341" s="1"/>
  <c r="Q68" i="341"/>
  <c r="AC68" i="341" s="1"/>
  <c r="Q67" i="341"/>
  <c r="AC67" i="341" s="1"/>
  <c r="Q66" i="341"/>
  <c r="AC66" i="341" s="1"/>
  <c r="Q65" i="341"/>
  <c r="AC65" i="341" s="1"/>
  <c r="Q64" i="341"/>
  <c r="AC64" i="341" s="1"/>
  <c r="Q63" i="341"/>
  <c r="AC63" i="341" s="1"/>
  <c r="Q62" i="341"/>
  <c r="AC62" i="341" s="1"/>
  <c r="Q61" i="341"/>
  <c r="AC61" i="341" s="1"/>
  <c r="Q60" i="341"/>
  <c r="AC60" i="341" s="1"/>
  <c r="Q59" i="341"/>
  <c r="AC59" i="341" s="1"/>
  <c r="Q58" i="341"/>
  <c r="AC58" i="341" s="1"/>
  <c r="Q57" i="341"/>
  <c r="AC57" i="341" s="1"/>
  <c r="Q56" i="341"/>
  <c r="AC56" i="341" s="1"/>
  <c r="Q55" i="341"/>
  <c r="AC55" i="341" s="1"/>
  <c r="Q54" i="341"/>
  <c r="AC54" i="341" s="1"/>
  <c r="Q53" i="341"/>
  <c r="AC53" i="341" s="1"/>
  <c r="Q52" i="341"/>
  <c r="AC52" i="341" s="1"/>
  <c r="Q51" i="341"/>
  <c r="AC51" i="341" s="1"/>
  <c r="Q50" i="341"/>
  <c r="AC50" i="341" s="1"/>
  <c r="Q49" i="341"/>
  <c r="AC49" i="341" s="1"/>
  <c r="Q48" i="341"/>
  <c r="AC48" i="341" s="1"/>
  <c r="Q47" i="341"/>
  <c r="AC47" i="341" s="1"/>
  <c r="Q46" i="341"/>
  <c r="AC46" i="341" s="1"/>
  <c r="Q45" i="341"/>
  <c r="AC45" i="341" s="1"/>
  <c r="Q44" i="341"/>
  <c r="AC44" i="341" s="1"/>
  <c r="Q43" i="341"/>
  <c r="AC43" i="341" s="1"/>
  <c r="Q42" i="341"/>
  <c r="AC42" i="341" s="1"/>
  <c r="Q41" i="341"/>
  <c r="AC41" i="341" s="1"/>
  <c r="Q40" i="341"/>
  <c r="AC40" i="341" s="1"/>
  <c r="Q39" i="341"/>
  <c r="AC39" i="341" s="1"/>
  <c r="Q38" i="341"/>
  <c r="AC38" i="341" s="1"/>
  <c r="Q37" i="341"/>
  <c r="AC37" i="341" s="1"/>
  <c r="Q36" i="341"/>
  <c r="AC36" i="341" s="1"/>
  <c r="Q35" i="341"/>
  <c r="AC35" i="341" s="1"/>
  <c r="Q34" i="341"/>
  <c r="AC34" i="341" s="1"/>
  <c r="Q33" i="341"/>
  <c r="AC33" i="341" s="1"/>
  <c r="Q32" i="341"/>
  <c r="AC32" i="341" s="1"/>
  <c r="Q31" i="341"/>
  <c r="AC31" i="341" s="1"/>
  <c r="Q30" i="341"/>
  <c r="AC30" i="341" s="1"/>
  <c r="Q29" i="341"/>
  <c r="AC29" i="341" s="1"/>
  <c r="Q28" i="341"/>
  <c r="AC28" i="341" s="1"/>
  <c r="Q27" i="341"/>
  <c r="AC27" i="341" s="1"/>
  <c r="Q26" i="341"/>
  <c r="AC26" i="341" s="1"/>
  <c r="Q25" i="341"/>
  <c r="AC25" i="341" s="1"/>
  <c r="Q24" i="341"/>
  <c r="AC24" i="341" s="1"/>
  <c r="Q23" i="341"/>
  <c r="AC23" i="341" s="1"/>
  <c r="Q22" i="341"/>
  <c r="AC22" i="341" s="1"/>
  <c r="Q21" i="341"/>
  <c r="AC21" i="341" s="1"/>
  <c r="Q20" i="341"/>
  <c r="AC20" i="341" s="1"/>
  <c r="Q19" i="341"/>
  <c r="AC19" i="341" s="1"/>
  <c r="Q18" i="341"/>
  <c r="AC18" i="341" s="1"/>
  <c r="Q17" i="341"/>
  <c r="AC17" i="341" s="1"/>
  <c r="Q16" i="341"/>
  <c r="AC16" i="341" s="1"/>
  <c r="Q15" i="341"/>
  <c r="AC15" i="341" s="1"/>
  <c r="Q14" i="341"/>
  <c r="AC14" i="341" s="1"/>
  <c r="Q13" i="341"/>
  <c r="AC13" i="341" s="1"/>
  <c r="Q12" i="341"/>
  <c r="AC12" i="341" s="1"/>
  <c r="Q11" i="341"/>
  <c r="AC11" i="341" s="1"/>
  <c r="Q10" i="341"/>
  <c r="AC10" i="341" s="1"/>
  <c r="Q9" i="341"/>
  <c r="AC9" i="341" s="1"/>
  <c r="Q8" i="341"/>
  <c r="AC8" i="341" s="1"/>
  <c r="Q7" i="341"/>
  <c r="AC7" i="341" s="1"/>
  <c r="Q6" i="341"/>
  <c r="AC6" i="341" s="1"/>
  <c r="V5" i="341"/>
  <c r="U5" i="341"/>
  <c r="AE42" i="323"/>
  <c r="AB42" i="323"/>
  <c r="AA42" i="323"/>
  <c r="V42" i="323"/>
  <c r="T42" i="323"/>
  <c r="R42" i="323"/>
  <c r="O42" i="323"/>
  <c r="M42" i="323"/>
  <c r="K42" i="323"/>
  <c r="AE41" i="323"/>
  <c r="AB41" i="323"/>
  <c r="AA41" i="323"/>
  <c r="V41" i="323"/>
  <c r="T41" i="323"/>
  <c r="R41" i="323"/>
  <c r="O41" i="323"/>
  <c r="M41" i="323"/>
  <c r="K41" i="323"/>
  <c r="L43" i="269"/>
  <c r="N43" i="269"/>
  <c r="P43" i="269"/>
  <c r="S43" i="269"/>
  <c r="U43" i="269"/>
  <c r="W43" i="269"/>
  <c r="AB43" i="269"/>
  <c r="AC43" i="269"/>
  <c r="AF43" i="269"/>
  <c r="L44" i="269"/>
  <c r="N44" i="269"/>
  <c r="P44" i="269"/>
  <c r="S44" i="269"/>
  <c r="U44" i="269"/>
  <c r="W44" i="269"/>
  <c r="AB44" i="269"/>
  <c r="AC44" i="269"/>
  <c r="AF44" i="269"/>
  <c r="AF44" i="241"/>
  <c r="AC44" i="241"/>
  <c r="AB44" i="241"/>
  <c r="W44" i="241"/>
  <c r="U44" i="241"/>
  <c r="S44" i="241"/>
  <c r="P44" i="241"/>
  <c r="N44" i="241"/>
  <c r="L44" i="241"/>
  <c r="AF43" i="241"/>
  <c r="AC43" i="241"/>
  <c r="AB43" i="241"/>
  <c r="W43" i="241"/>
  <c r="U43" i="241"/>
  <c r="S43" i="241"/>
  <c r="P43" i="241"/>
  <c r="N43" i="241"/>
  <c r="L43" i="241"/>
  <c r="AF44" i="239"/>
  <c r="AC44" i="239"/>
  <c r="AB44" i="239"/>
  <c r="W44" i="239"/>
  <c r="U44" i="239"/>
  <c r="S44" i="239"/>
  <c r="P44" i="239"/>
  <c r="N44" i="239"/>
  <c r="L44" i="239"/>
  <c r="AF43" i="239"/>
  <c r="AC43" i="239"/>
  <c r="AB43" i="239"/>
  <c r="W43" i="239"/>
  <c r="U43" i="239"/>
  <c r="S43" i="239"/>
  <c r="P43" i="239"/>
  <c r="N43" i="239"/>
  <c r="L43" i="239"/>
  <c r="AF44" i="180"/>
  <c r="AC44" i="180"/>
  <c r="AB44" i="180"/>
  <c r="W44" i="180"/>
  <c r="U44" i="180"/>
  <c r="S44" i="180"/>
  <c r="P44" i="180"/>
  <c r="N44" i="180"/>
  <c r="L44" i="180"/>
  <c r="AF43" i="180"/>
  <c r="AC43" i="180"/>
  <c r="AB43" i="180"/>
  <c r="W43" i="180"/>
  <c r="U43" i="180"/>
  <c r="S43" i="180"/>
  <c r="P43" i="180"/>
  <c r="N43" i="180"/>
  <c r="L43" i="180"/>
  <c r="AF44" i="174"/>
  <c r="AC44" i="174"/>
  <c r="AB44" i="174"/>
  <c r="W44" i="174"/>
  <c r="U44" i="174"/>
  <c r="S44" i="174"/>
  <c r="P44" i="174"/>
  <c r="N44" i="174"/>
  <c r="L44" i="174"/>
  <c r="AF43" i="174"/>
  <c r="AC43" i="174"/>
  <c r="AB43" i="174"/>
  <c r="W43" i="174"/>
  <c r="U43" i="174"/>
  <c r="S43" i="174"/>
  <c r="P43" i="174"/>
  <c r="N43" i="174"/>
  <c r="L43" i="174"/>
  <c r="AF46" i="169"/>
  <c r="AC46" i="169"/>
  <c r="AB46" i="169"/>
  <c r="W46" i="169"/>
  <c r="U46" i="169"/>
  <c r="S46" i="169"/>
  <c r="P46" i="169"/>
  <c r="N46" i="169"/>
  <c r="L46" i="169"/>
  <c r="AF45" i="169"/>
  <c r="AC45" i="169"/>
  <c r="AB45" i="169"/>
  <c r="W45" i="169"/>
  <c r="U45" i="169"/>
  <c r="S45" i="169"/>
  <c r="P45" i="169"/>
  <c r="N45" i="169"/>
  <c r="L45" i="169"/>
  <c r="AF46" i="168"/>
  <c r="AC46" i="168"/>
  <c r="AB46" i="168"/>
  <c r="W46" i="168"/>
  <c r="U46" i="168"/>
  <c r="S46" i="168"/>
  <c r="P46" i="168"/>
  <c r="N46" i="168"/>
  <c r="L46" i="168"/>
  <c r="AF45" i="168"/>
  <c r="AC45" i="168"/>
  <c r="AB45" i="168"/>
  <c r="W45" i="168"/>
  <c r="U45" i="168"/>
  <c r="S45" i="168"/>
  <c r="P45" i="168"/>
  <c r="N45" i="168"/>
  <c r="L45" i="168"/>
  <c r="AF44" i="112"/>
  <c r="AC44" i="112"/>
  <c r="AB44" i="112"/>
  <c r="W44" i="112"/>
  <c r="U44" i="112"/>
  <c r="S44" i="112"/>
  <c r="P44" i="112"/>
  <c r="N44" i="112"/>
  <c r="L44" i="112"/>
  <c r="AF43" i="112"/>
  <c r="AC43" i="112"/>
  <c r="AB43" i="112"/>
  <c r="W43" i="112"/>
  <c r="U43" i="112"/>
  <c r="S43" i="112"/>
  <c r="P43" i="112"/>
  <c r="N43" i="112"/>
  <c r="L43" i="112"/>
  <c r="AF44" i="107"/>
  <c r="AC44" i="107"/>
  <c r="AB44" i="107"/>
  <c r="W44" i="107"/>
  <c r="U44" i="107"/>
  <c r="S44" i="107"/>
  <c r="P44" i="107"/>
  <c r="N44" i="107"/>
  <c r="L44" i="107"/>
  <c r="AF43" i="107"/>
  <c r="AC43" i="107"/>
  <c r="AB43" i="107"/>
  <c r="W43" i="107"/>
  <c r="U43" i="107"/>
  <c r="S43" i="107"/>
  <c r="P43" i="107"/>
  <c r="N43" i="107"/>
  <c r="L43" i="107"/>
  <c r="AF44" i="79" l="1"/>
  <c r="AC44" i="79"/>
  <c r="AB44" i="79"/>
  <c r="W44" i="79"/>
  <c r="U44" i="79"/>
  <c r="S44" i="79"/>
  <c r="P44" i="79"/>
  <c r="N44" i="79"/>
  <c r="L44" i="79"/>
  <c r="AF43" i="79"/>
  <c r="AC43" i="79"/>
  <c r="AB43" i="79"/>
  <c r="W43" i="79"/>
  <c r="U43" i="79"/>
  <c r="S43" i="79"/>
  <c r="P43" i="79"/>
  <c r="N43" i="79"/>
  <c r="L43" i="79"/>
  <c r="AF44" i="77"/>
  <c r="AC44" i="77"/>
  <c r="AB44" i="77"/>
  <c r="W44" i="77"/>
  <c r="U44" i="77"/>
  <c r="S44" i="77"/>
  <c r="P44" i="77"/>
  <c r="N44" i="77"/>
  <c r="L44" i="77"/>
  <c r="AF43" i="77"/>
  <c r="AC43" i="77"/>
  <c r="AB43" i="77"/>
  <c r="W43" i="77"/>
  <c r="U43" i="77"/>
  <c r="S43" i="77"/>
  <c r="P43" i="77"/>
  <c r="N43" i="77"/>
  <c r="L43" i="77"/>
  <c r="AF44" i="67"/>
  <c r="AC44" i="67"/>
  <c r="AB44" i="67"/>
  <c r="W44" i="67"/>
  <c r="U44" i="67"/>
  <c r="S44" i="67"/>
  <c r="P44" i="67"/>
  <c r="N44" i="67"/>
  <c r="L44" i="67"/>
  <c r="AF43" i="67"/>
  <c r="AC43" i="67"/>
  <c r="AB43" i="67"/>
  <c r="W43" i="67"/>
  <c r="U43" i="67"/>
  <c r="S43" i="67"/>
  <c r="P43" i="67"/>
  <c r="N43" i="67"/>
  <c r="L43" i="67"/>
  <c r="AF44" i="66"/>
  <c r="AC44" i="66"/>
  <c r="AB44" i="66"/>
  <c r="W44" i="66"/>
  <c r="U44" i="66"/>
  <c r="S44" i="66"/>
  <c r="P44" i="66"/>
  <c r="N44" i="66"/>
  <c r="L44" i="66"/>
  <c r="AF43" i="66"/>
  <c r="AC43" i="66"/>
  <c r="AB43" i="66"/>
  <c r="W43" i="66"/>
  <c r="U43" i="66"/>
  <c r="S43" i="66"/>
  <c r="P43" i="66"/>
  <c r="N43" i="66"/>
  <c r="L43" i="66"/>
  <c r="AF44" i="41"/>
  <c r="AC44" i="41"/>
  <c r="AB44" i="41"/>
  <c r="W44" i="41"/>
  <c r="U44" i="41"/>
  <c r="S44" i="41"/>
  <c r="P44" i="41"/>
  <c r="N44" i="41"/>
  <c r="L44" i="41"/>
  <c r="AF43" i="41"/>
  <c r="AC43" i="41"/>
  <c r="AB43" i="41"/>
  <c r="W43" i="41"/>
  <c r="U43" i="41"/>
  <c r="S43" i="41"/>
  <c r="P43" i="41"/>
  <c r="N43" i="41"/>
  <c r="L43" i="41"/>
  <c r="AF44" i="55"/>
  <c r="AC44" i="55"/>
  <c r="AB44" i="55"/>
  <c r="W44" i="55"/>
  <c r="U44" i="55"/>
  <c r="S44" i="55"/>
  <c r="P44" i="55"/>
  <c r="N44" i="55"/>
  <c r="L44" i="55"/>
  <c r="AF43" i="55"/>
  <c r="AC43" i="55"/>
  <c r="AB43" i="55"/>
  <c r="W43" i="55"/>
  <c r="U43" i="55"/>
  <c r="S43" i="55"/>
  <c r="P43" i="55"/>
  <c r="N43" i="55"/>
  <c r="L43" i="55"/>
  <c r="AF44" i="54"/>
  <c r="AC44" i="54"/>
  <c r="AB44" i="54"/>
  <c r="W44" i="54"/>
  <c r="U44" i="54"/>
  <c r="S44" i="54"/>
  <c r="P44" i="54"/>
  <c r="N44" i="54"/>
  <c r="L44" i="54"/>
  <c r="AF43" i="54"/>
  <c r="AC43" i="54"/>
  <c r="AB43" i="54"/>
  <c r="W43" i="54"/>
  <c r="U43" i="54"/>
  <c r="S43" i="54"/>
  <c r="P43" i="54"/>
  <c r="N43" i="54"/>
  <c r="L43" i="54"/>
  <c r="AF44" i="52"/>
  <c r="AC44" i="52"/>
  <c r="AB44" i="52"/>
  <c r="W44" i="52"/>
  <c r="U44" i="52"/>
  <c r="S44" i="52"/>
  <c r="P44" i="52"/>
  <c r="N44" i="52"/>
  <c r="L44" i="52"/>
  <c r="AF43" i="52"/>
  <c r="AC43" i="52"/>
  <c r="AB43" i="52"/>
  <c r="W43" i="52"/>
  <c r="U43" i="52"/>
  <c r="S43" i="52"/>
  <c r="P43" i="52"/>
  <c r="N43" i="52"/>
  <c r="L43" i="52"/>
  <c r="AF44" i="49"/>
  <c r="AC44" i="49"/>
  <c r="AB44" i="49"/>
  <c r="W44" i="49"/>
  <c r="U44" i="49"/>
  <c r="S44" i="49"/>
  <c r="P44" i="49"/>
  <c r="N44" i="49"/>
  <c r="L44" i="49"/>
  <c r="AF43" i="49"/>
  <c r="AC43" i="49"/>
  <c r="AB43" i="49"/>
  <c r="W43" i="49"/>
  <c r="U43" i="49"/>
  <c r="S43" i="49"/>
  <c r="P43" i="49"/>
  <c r="N43" i="49"/>
  <c r="L43" i="49"/>
  <c r="AF44" i="308"/>
  <c r="AF43" i="308"/>
  <c r="AF44" i="50"/>
  <c r="AC44" i="50"/>
  <c r="AB44" i="50"/>
  <c r="W44" i="50"/>
  <c r="U44" i="50"/>
  <c r="S44" i="50"/>
  <c r="P44" i="50"/>
  <c r="N44" i="50"/>
  <c r="L44" i="50"/>
  <c r="AF43" i="50"/>
  <c r="AC43" i="50"/>
  <c r="AB43" i="50"/>
  <c r="W43" i="50"/>
  <c r="U43" i="50"/>
  <c r="S43" i="50"/>
  <c r="P43" i="50"/>
  <c r="N43" i="50"/>
  <c r="L43" i="50"/>
  <c r="AF44" i="51"/>
  <c r="AC44" i="51"/>
  <c r="AB44" i="51"/>
  <c r="W44" i="51"/>
  <c r="U44" i="51"/>
  <c r="S44" i="51"/>
  <c r="P44" i="51"/>
  <c r="N44" i="51"/>
  <c r="L44" i="51"/>
  <c r="AF43" i="51"/>
  <c r="AC43" i="51"/>
  <c r="AB43" i="51"/>
  <c r="W43" i="51"/>
  <c r="U43" i="51"/>
  <c r="S43" i="51"/>
  <c r="P43" i="51"/>
  <c r="N43" i="51"/>
  <c r="L43" i="51"/>
  <c r="AF44" i="46"/>
  <c r="AC44" i="46"/>
  <c r="AB44" i="46"/>
  <c r="W44" i="46"/>
  <c r="U44" i="46"/>
  <c r="S44" i="46"/>
  <c r="P44" i="46"/>
  <c r="N44" i="46"/>
  <c r="L44" i="46"/>
  <c r="AF43" i="46"/>
  <c r="AC43" i="46"/>
  <c r="AB43" i="46"/>
  <c r="W43" i="46"/>
  <c r="U43" i="46"/>
  <c r="S43" i="46"/>
  <c r="P43" i="46"/>
  <c r="N43" i="46"/>
  <c r="L43" i="46"/>
  <c r="AF44" i="44"/>
  <c r="AC44" i="44"/>
  <c r="AB44" i="44"/>
  <c r="W44" i="44"/>
  <c r="U44" i="44"/>
  <c r="S44" i="44"/>
  <c r="P44" i="44"/>
  <c r="N44" i="44"/>
  <c r="L44" i="44"/>
  <c r="AF43" i="44"/>
  <c r="AC43" i="44"/>
  <c r="AB43" i="44"/>
  <c r="W43" i="44"/>
  <c r="U43" i="44"/>
  <c r="S43" i="44"/>
  <c r="P43" i="44"/>
  <c r="N43" i="44"/>
  <c r="L43" i="44"/>
  <c r="AF44" i="37"/>
  <c r="AC44" i="37"/>
  <c r="AB44" i="37"/>
  <c r="W44" i="37"/>
  <c r="U44" i="37"/>
  <c r="S44" i="37"/>
  <c r="P44" i="37"/>
  <c r="N44" i="37"/>
  <c r="L44" i="37"/>
  <c r="AF43" i="37"/>
  <c r="AC43" i="37"/>
  <c r="AB43" i="37"/>
  <c r="W43" i="37"/>
  <c r="U43" i="37"/>
  <c r="S43" i="37"/>
  <c r="P43" i="37"/>
  <c r="N43" i="37"/>
  <c r="L43" i="37"/>
  <c r="AF44" i="43"/>
  <c r="AC44" i="43"/>
  <c r="AB44" i="43"/>
  <c r="W44" i="43"/>
  <c r="U44" i="43"/>
  <c r="S44" i="43"/>
  <c r="P44" i="43"/>
  <c r="N44" i="43"/>
  <c r="L44" i="43"/>
  <c r="AF43" i="43"/>
  <c r="AC43" i="43"/>
  <c r="AB43" i="43"/>
  <c r="W43" i="43"/>
  <c r="U43" i="43"/>
  <c r="S43" i="43"/>
  <c r="P43" i="43"/>
  <c r="N43" i="43"/>
  <c r="L43" i="43"/>
  <c r="AF44" i="34"/>
  <c r="AC44" i="34"/>
  <c r="AB44" i="34"/>
  <c r="W44" i="34"/>
  <c r="U44" i="34"/>
  <c r="S44" i="34"/>
  <c r="P44" i="34"/>
  <c r="N44" i="34"/>
  <c r="L44" i="34"/>
  <c r="AF43" i="34"/>
  <c r="AC43" i="34"/>
  <c r="AB43" i="34"/>
  <c r="W43" i="34"/>
  <c r="U43" i="34"/>
  <c r="S43" i="34"/>
  <c r="P43" i="34"/>
  <c r="N43" i="34"/>
  <c r="L43" i="34"/>
  <c r="AF44" i="38"/>
  <c r="AC44" i="38"/>
  <c r="AB44" i="38"/>
  <c r="W44" i="38"/>
  <c r="U44" i="38"/>
  <c r="S44" i="38"/>
  <c r="P44" i="38"/>
  <c r="N44" i="38"/>
  <c r="L44" i="38"/>
  <c r="AF43" i="38"/>
  <c r="AC43" i="38"/>
  <c r="AB43" i="38"/>
  <c r="W43" i="38"/>
  <c r="U43" i="38"/>
  <c r="S43" i="38"/>
  <c r="P43" i="38"/>
  <c r="N43" i="38"/>
  <c r="L43" i="38"/>
  <c r="AF44" i="36"/>
  <c r="AC44" i="36"/>
  <c r="AB44" i="36"/>
  <c r="W44" i="36"/>
  <c r="U44" i="36"/>
  <c r="S44" i="36"/>
  <c r="P44" i="36"/>
  <c r="N44" i="36"/>
  <c r="L44" i="36"/>
  <c r="AF43" i="36"/>
  <c r="AC43" i="36"/>
  <c r="AB43" i="36"/>
  <c r="W43" i="36"/>
  <c r="U43" i="36"/>
  <c r="S43" i="36"/>
  <c r="P43" i="36"/>
  <c r="N43" i="36"/>
  <c r="L43" i="36"/>
  <c r="AF44" i="35"/>
  <c r="AC44" i="35"/>
  <c r="AB44" i="35"/>
  <c r="W44" i="35"/>
  <c r="U44" i="35"/>
  <c r="S44" i="35"/>
  <c r="P44" i="35"/>
  <c r="N44" i="35"/>
  <c r="L44" i="35"/>
  <c r="AF43" i="35"/>
  <c r="AC43" i="35"/>
  <c r="AB43" i="35"/>
  <c r="W43" i="35"/>
  <c r="U43" i="35"/>
  <c r="S43" i="35"/>
  <c r="P43" i="35"/>
  <c r="N43" i="35"/>
  <c r="L43" i="35"/>
  <c r="AF44" i="39"/>
  <c r="AC44" i="39"/>
  <c r="AB44" i="39"/>
  <c r="W44" i="39"/>
  <c r="U44" i="39"/>
  <c r="S44" i="39"/>
  <c r="P44" i="39"/>
  <c r="N44" i="39"/>
  <c r="L44" i="39"/>
  <c r="AF43" i="39"/>
  <c r="AC43" i="39"/>
  <c r="AB43" i="39"/>
  <c r="W43" i="39"/>
  <c r="U43" i="39"/>
  <c r="S43" i="39"/>
  <c r="P43" i="39"/>
  <c r="N43" i="39"/>
  <c r="L43" i="39"/>
  <c r="AF44" i="33"/>
  <c r="AC44" i="33"/>
  <c r="AB44" i="33"/>
  <c r="W44" i="33"/>
  <c r="U44" i="33"/>
  <c r="S44" i="33"/>
  <c r="P44" i="33"/>
  <c r="N44" i="33"/>
  <c r="L44" i="33"/>
  <c r="AF43" i="33"/>
  <c r="AC43" i="33"/>
  <c r="AB43" i="33"/>
  <c r="W43" i="33"/>
  <c r="U43" i="33"/>
  <c r="S43" i="33"/>
  <c r="P43" i="33"/>
  <c r="N43" i="33"/>
  <c r="L43" i="33"/>
  <c r="U276" i="341"/>
  <c r="T100" i="341"/>
  <c r="T259" i="341"/>
  <c r="S8" i="341"/>
  <c r="T137" i="341"/>
  <c r="S131" i="341"/>
  <c r="U47" i="341"/>
  <c r="S191" i="341"/>
  <c r="T284" i="341"/>
  <c r="U64" i="341"/>
  <c r="S95" i="341"/>
  <c r="T280" i="341"/>
  <c r="S153" i="341"/>
  <c r="T122" i="341"/>
  <c r="U177" i="341"/>
  <c r="V64" i="341"/>
  <c r="V285" i="341"/>
  <c r="S177" i="341"/>
  <c r="S173" i="341"/>
  <c r="U224" i="341"/>
  <c r="S100" i="341"/>
  <c r="T196" i="341"/>
  <c r="U88" i="341"/>
  <c r="S264" i="341"/>
  <c r="V26" i="341"/>
  <c r="V250" i="341"/>
  <c r="T47" i="341"/>
  <c r="U21" i="341"/>
  <c r="T115" i="341"/>
  <c r="V278" i="341"/>
  <c r="T105" i="341"/>
  <c r="V46" i="341"/>
  <c r="V255" i="341"/>
  <c r="V104" i="341"/>
  <c r="U166" i="341"/>
  <c r="T217" i="341"/>
  <c r="V240" i="341"/>
  <c r="V120" i="341"/>
  <c r="T8" i="341"/>
  <c r="T176" i="341"/>
  <c r="V52" i="341"/>
  <c r="V263" i="341"/>
  <c r="V22" i="341"/>
  <c r="U94" i="341"/>
  <c r="T133" i="341"/>
  <c r="T156" i="341"/>
  <c r="V65" i="341"/>
  <c r="T300" i="341"/>
  <c r="T297" i="341"/>
  <c r="U46" i="341"/>
  <c r="S176" i="341"/>
  <c r="U54" i="341"/>
  <c r="S269" i="341"/>
  <c r="S167" i="341"/>
  <c r="U97" i="341"/>
  <c r="T167" i="341"/>
  <c r="T199" i="341"/>
  <c r="U114" i="341"/>
  <c r="V20" i="341"/>
  <c r="U174" i="341"/>
  <c r="S34" i="341"/>
  <c r="U107" i="341"/>
  <c r="S143" i="341"/>
  <c r="V78" i="341"/>
  <c r="S110" i="341"/>
  <c r="V33" i="341"/>
  <c r="U108" i="341"/>
  <c r="T245" i="341"/>
  <c r="S303" i="341"/>
  <c r="S256" i="341"/>
  <c r="S202" i="341"/>
  <c r="S226" i="341"/>
  <c r="S268" i="341"/>
  <c r="U90" i="341"/>
  <c r="V273" i="341"/>
  <c r="S135" i="341"/>
  <c r="V221" i="341"/>
  <c r="U286" i="341"/>
  <c r="V143" i="341"/>
  <c r="S219" i="341"/>
  <c r="T291" i="341"/>
  <c r="T157" i="341"/>
  <c r="U106" i="341"/>
  <c r="V144" i="341"/>
  <c r="V132" i="341"/>
  <c r="T101" i="341"/>
  <c r="U294" i="341"/>
  <c r="T190" i="341"/>
  <c r="U101" i="341"/>
  <c r="V305" i="341"/>
  <c r="T231" i="341"/>
  <c r="U130" i="341"/>
  <c r="S210" i="341"/>
  <c r="S128" i="341"/>
  <c r="S108" i="341"/>
  <c r="U278" i="341"/>
  <c r="T298" i="341"/>
  <c r="U182" i="341"/>
  <c r="U98" i="341"/>
  <c r="V226" i="341"/>
  <c r="S48" i="341"/>
  <c r="S208" i="341"/>
  <c r="V299" i="341"/>
  <c r="U272" i="341"/>
  <c r="U119" i="341"/>
  <c r="S273" i="341"/>
  <c r="V121" i="341"/>
  <c r="T162" i="341"/>
  <c r="U27" i="341"/>
  <c r="V86" i="341"/>
  <c r="V136" i="341"/>
  <c r="U212" i="341"/>
  <c r="T229" i="341"/>
  <c r="S123" i="341"/>
  <c r="V115" i="341"/>
  <c r="S148" i="341"/>
  <c r="T242" i="341"/>
  <c r="U24" i="341"/>
  <c r="U16" i="341"/>
  <c r="U75" i="341"/>
  <c r="U183" i="341"/>
  <c r="U250" i="341"/>
  <c r="T66" i="341"/>
  <c r="V277" i="341"/>
  <c r="T152" i="341"/>
  <c r="U227" i="341"/>
  <c r="V238" i="341"/>
  <c r="T41" i="341"/>
  <c r="S282" i="341"/>
  <c r="U214" i="341"/>
  <c r="S30" i="341"/>
  <c r="V80" i="341"/>
  <c r="V165" i="341"/>
  <c r="U38" i="341"/>
  <c r="S228" i="341"/>
  <c r="T177" i="341"/>
  <c r="U19" i="341"/>
  <c r="T206" i="341"/>
  <c r="V68" i="341"/>
  <c r="U123" i="341"/>
  <c r="S232" i="341"/>
  <c r="S43" i="341"/>
  <c r="U262" i="341"/>
  <c r="S158" i="341"/>
  <c r="U288" i="341"/>
  <c r="T99" i="341"/>
  <c r="T90" i="341"/>
  <c r="U151" i="341"/>
  <c r="S188" i="341"/>
  <c r="S72" i="341"/>
  <c r="S255" i="341"/>
  <c r="V38" i="341"/>
  <c r="S305" i="341"/>
  <c r="U303" i="341"/>
  <c r="U221" i="341"/>
  <c r="U189" i="341"/>
  <c r="V151" i="341"/>
  <c r="U129" i="341"/>
  <c r="U299" i="341"/>
  <c r="T10" i="341"/>
  <c r="V24" i="341"/>
  <c r="T260" i="341"/>
  <c r="S80" i="341"/>
  <c r="T204" i="341"/>
  <c r="V41" i="341"/>
  <c r="U87" i="341"/>
  <c r="T278" i="341"/>
  <c r="V171" i="341"/>
  <c r="S194" i="341"/>
  <c r="V188" i="341"/>
  <c r="T208" i="341"/>
  <c r="S88" i="341"/>
  <c r="T234" i="341"/>
  <c r="U203" i="341"/>
  <c r="S79" i="341"/>
  <c r="U290" i="341"/>
  <c r="S287" i="341"/>
  <c r="U219" i="341"/>
  <c r="T89" i="341"/>
  <c r="S29" i="341"/>
  <c r="U195" i="341"/>
  <c r="U304" i="341"/>
  <c r="T37" i="341"/>
  <c r="V200" i="341"/>
  <c r="U211" i="341"/>
  <c r="T207" i="341"/>
  <c r="T102" i="341"/>
  <c r="V112" i="341"/>
  <c r="U96" i="341"/>
  <c r="S267" i="341"/>
  <c r="T118" i="341"/>
  <c r="U178" i="341"/>
  <c r="V74" i="341"/>
  <c r="T232" i="341"/>
  <c r="T68" i="341"/>
  <c r="S220" i="341"/>
  <c r="V92" i="341"/>
  <c r="S84" i="341"/>
  <c r="U89" i="341"/>
  <c r="T255" i="341"/>
  <c r="T150" i="341"/>
  <c r="T28" i="341"/>
  <c r="T292" i="341"/>
  <c r="S51" i="341"/>
  <c r="U121" i="341"/>
  <c r="T46" i="341"/>
  <c r="V113" i="341"/>
  <c r="S70" i="341"/>
  <c r="S82" i="341"/>
  <c r="V218" i="341"/>
  <c r="V89" i="341"/>
  <c r="V245" i="341"/>
  <c r="U180" i="341"/>
  <c r="S222" i="341"/>
  <c r="U13" i="341"/>
  <c r="T263" i="341"/>
  <c r="U234" i="341"/>
  <c r="U263" i="341"/>
  <c r="S106" i="341"/>
  <c r="V286" i="341"/>
  <c r="V168" i="341"/>
  <c r="U132" i="341"/>
  <c r="U282" i="341"/>
  <c r="V31" i="341"/>
  <c r="T93" i="341"/>
  <c r="T30" i="341"/>
  <c r="S76" i="341"/>
  <c r="V63" i="341"/>
  <c r="U83" i="341"/>
  <c r="U133" i="341"/>
  <c r="T84" i="341"/>
  <c r="U78" i="341"/>
  <c r="U163" i="341"/>
  <c r="U45" i="341"/>
  <c r="T145" i="341"/>
  <c r="U287" i="341"/>
  <c r="V61" i="341"/>
  <c r="V43" i="341"/>
  <c r="T73" i="341"/>
  <c r="S259" i="341"/>
  <c r="S114" i="341"/>
  <c r="U200" i="341"/>
  <c r="U14" i="341"/>
  <c r="V178" i="341"/>
  <c r="U25" i="341"/>
  <c r="T180" i="341"/>
  <c r="S41" i="341"/>
  <c r="V153" i="341"/>
  <c r="S231" i="341"/>
  <c r="S14" i="341"/>
  <c r="V123" i="341"/>
  <c r="V91" i="341"/>
  <c r="V49" i="341"/>
  <c r="V217" i="341"/>
  <c r="S149" i="341"/>
  <c r="T120" i="341"/>
  <c r="T306" i="341"/>
  <c r="V71" i="341"/>
  <c r="U220" i="341"/>
  <c r="U281" i="341"/>
  <c r="V128" i="341"/>
  <c r="U8" i="341"/>
  <c r="U277" i="341"/>
  <c r="S151" i="341"/>
  <c r="V150" i="341"/>
  <c r="S260" i="341"/>
  <c r="T178" i="341"/>
  <c r="T265" i="341"/>
  <c r="S225" i="341"/>
  <c r="S69" i="341"/>
  <c r="V186" i="341"/>
  <c r="U244" i="341"/>
  <c r="V167" i="341"/>
  <c r="T235" i="341"/>
  <c r="T80" i="341"/>
  <c r="S279" i="341"/>
  <c r="V201" i="341"/>
  <c r="U138" i="341"/>
  <c r="S154" i="341"/>
  <c r="T44" i="341"/>
  <c r="V272" i="341"/>
  <c r="U93" i="341"/>
  <c r="T70" i="341"/>
  <c r="T91" i="341"/>
  <c r="T31" i="341"/>
  <c r="T35" i="341"/>
  <c r="T307" i="341"/>
  <c r="V130" i="341"/>
  <c r="T108" i="341"/>
  <c r="U127" i="341"/>
  <c r="S7" i="341"/>
  <c r="U188" i="341"/>
  <c r="T49" i="341"/>
  <c r="V252" i="341"/>
  <c r="U160" i="341"/>
  <c r="U145" i="341"/>
  <c r="T203" i="341"/>
  <c r="T227" i="341"/>
  <c r="S18" i="341"/>
  <c r="U186" i="341"/>
  <c r="S10" i="341"/>
  <c r="U136" i="341"/>
  <c r="S45" i="341"/>
  <c r="V213" i="341"/>
  <c r="T185" i="341"/>
  <c r="S307" i="341"/>
  <c r="T113" i="341"/>
  <c r="U6" i="341"/>
  <c r="T76" i="341"/>
  <c r="T97" i="341"/>
  <c r="T163" i="341"/>
  <c r="U139" i="341"/>
  <c r="T216" i="341"/>
  <c r="T15" i="341"/>
  <c r="V10" i="341"/>
  <c r="S272" i="341"/>
  <c r="U171" i="341"/>
  <c r="V54" i="341"/>
  <c r="U173" i="341"/>
  <c r="U223" i="341"/>
  <c r="U233" i="341"/>
  <c r="U306" i="341"/>
  <c r="S59" i="341"/>
  <c r="T175" i="341"/>
  <c r="U81" i="341"/>
  <c r="V258" i="341"/>
  <c r="T254" i="341"/>
  <c r="S113" i="341"/>
  <c r="V281" i="341"/>
  <c r="T272" i="341"/>
  <c r="U42" i="341"/>
  <c r="T253" i="341"/>
  <c r="U9" i="341"/>
  <c r="T50" i="341"/>
  <c r="S55" i="341"/>
  <c r="T200" i="341"/>
  <c r="U66" i="341"/>
  <c r="S33" i="341"/>
  <c r="S42" i="341"/>
  <c r="U279" i="341"/>
  <c r="V237" i="341"/>
  <c r="T14" i="341"/>
  <c r="T45" i="341"/>
  <c r="T303" i="341"/>
  <c r="U205" i="341"/>
  <c r="T213" i="341"/>
  <c r="S139" i="341"/>
  <c r="U63" i="341"/>
  <c r="V94" i="341"/>
  <c r="T189" i="341"/>
  <c r="S187" i="341"/>
  <c r="U249" i="341"/>
  <c r="U30" i="341"/>
  <c r="U43" i="341"/>
  <c r="T173" i="341"/>
  <c r="V163" i="341"/>
  <c r="S94" i="341"/>
  <c r="U143" i="341"/>
  <c r="T117" i="341"/>
  <c r="T268" i="341"/>
  <c r="S221" i="341"/>
  <c r="V134" i="341"/>
  <c r="T138" i="341"/>
  <c r="S292" i="341"/>
  <c r="V275" i="341"/>
  <c r="U257" i="341"/>
  <c r="V70" i="341"/>
  <c r="U72" i="341"/>
  <c r="T7" i="341"/>
  <c r="V21" i="341"/>
  <c r="V6" i="341"/>
  <c r="U236" i="341"/>
  <c r="S6" i="341"/>
  <c r="U243" i="341"/>
  <c r="T63" i="341"/>
  <c r="T126" i="341"/>
  <c r="S77" i="341"/>
  <c r="U229" i="341"/>
  <c r="S127" i="341"/>
  <c r="V196" i="341"/>
  <c r="V284" i="341"/>
  <c r="S124" i="341"/>
  <c r="V96" i="341"/>
  <c r="T168" i="341"/>
  <c r="V108" i="341"/>
  <c r="S97" i="341"/>
  <c r="U246" i="341"/>
  <c r="U69" i="341"/>
  <c r="V176" i="341"/>
  <c r="V98" i="341"/>
  <c r="S270" i="341"/>
  <c r="V269" i="341"/>
  <c r="V183" i="341"/>
  <c r="V18" i="341"/>
  <c r="S20" i="341"/>
  <c r="S103" i="341"/>
  <c r="V197" i="341"/>
  <c r="U148" i="341"/>
  <c r="S98" i="341"/>
  <c r="S250" i="341"/>
  <c r="U86" i="341"/>
  <c r="T288" i="341"/>
  <c r="U165" i="341"/>
  <c r="U254" i="341"/>
  <c r="T228" i="341"/>
  <c r="U39" i="341"/>
  <c r="T274" i="341"/>
  <c r="T201" i="341"/>
  <c r="S197" i="341"/>
  <c r="U152" i="341"/>
  <c r="V234" i="341"/>
  <c r="S87" i="341"/>
  <c r="S56" i="341"/>
  <c r="V179" i="341"/>
  <c r="V249" i="341"/>
  <c r="V195" i="341"/>
  <c r="U149" i="341"/>
  <c r="S137" i="341"/>
  <c r="T191" i="341"/>
  <c r="T258" i="341"/>
  <c r="U179" i="341"/>
  <c r="U29" i="341"/>
  <c r="V224" i="341"/>
  <c r="V296" i="341"/>
  <c r="V205" i="341"/>
  <c r="T186" i="341"/>
  <c r="S199" i="341"/>
  <c r="V208" i="341"/>
  <c r="V297" i="341"/>
  <c r="V152" i="341"/>
  <c r="V158" i="341"/>
  <c r="T289" i="341"/>
  <c r="U161" i="341"/>
  <c r="U291" i="341"/>
  <c r="S102" i="341"/>
  <c r="S66" i="341"/>
  <c r="T106" i="341"/>
  <c r="V140" i="341"/>
  <c r="T222" i="341"/>
  <c r="U261" i="341"/>
  <c r="U37" i="341"/>
  <c r="T112" i="341"/>
  <c r="T51" i="341"/>
  <c r="V207" i="341"/>
  <c r="V175" i="341"/>
  <c r="V119" i="341"/>
  <c r="T39" i="341"/>
  <c r="V125" i="341"/>
  <c r="T9" i="341"/>
  <c r="V99" i="341"/>
  <c r="S73" i="341"/>
  <c r="S204" i="341"/>
  <c r="V102" i="341"/>
  <c r="U122" i="341"/>
  <c r="T293" i="341"/>
  <c r="S211" i="341"/>
  <c r="T269" i="341"/>
  <c r="S207" i="341"/>
  <c r="V182" i="341"/>
  <c r="U32" i="341"/>
  <c r="U10" i="341"/>
  <c r="U190" i="341"/>
  <c r="S218" i="341"/>
  <c r="S262" i="341"/>
  <c r="U253" i="341"/>
  <c r="S261" i="341"/>
  <c r="V160" i="341"/>
  <c r="V302" i="341"/>
  <c r="S257" i="341"/>
  <c r="V287" i="341"/>
  <c r="S227" i="341"/>
  <c r="S185" i="341"/>
  <c r="T215" i="341"/>
  <c r="T60" i="341"/>
  <c r="U154" i="341"/>
  <c r="U193" i="341"/>
  <c r="T214" i="341"/>
  <c r="T160" i="341"/>
  <c r="V73" i="341"/>
  <c r="S40" i="341"/>
  <c r="S44" i="341"/>
  <c r="T194" i="341"/>
  <c r="U28" i="341"/>
  <c r="T20" i="341"/>
  <c r="V184" i="341"/>
  <c r="T283" i="341"/>
  <c r="U150" i="341"/>
  <c r="S136" i="341"/>
  <c r="V242" i="341"/>
  <c r="T270" i="341"/>
  <c r="S112" i="341"/>
  <c r="T226" i="341"/>
  <c r="S160" i="341"/>
  <c r="V206" i="341"/>
  <c r="V19" i="341"/>
  <c r="T11" i="341"/>
  <c r="T153" i="341"/>
  <c r="V25" i="341"/>
  <c r="V139" i="341"/>
  <c r="U191" i="341"/>
  <c r="T304" i="341"/>
  <c r="S233" i="341"/>
  <c r="T166" i="341"/>
  <c r="V40" i="341"/>
  <c r="T124" i="341"/>
  <c r="U228" i="341"/>
  <c r="V117" i="341"/>
  <c r="S236" i="341"/>
  <c r="S186" i="341"/>
  <c r="T273" i="341"/>
  <c r="U255" i="341"/>
  <c r="V204" i="341"/>
  <c r="V173" i="341"/>
  <c r="T182" i="341"/>
  <c r="U61" i="341"/>
  <c r="T277" i="341"/>
  <c r="U256" i="341"/>
  <c r="S78" i="341"/>
  <c r="S180" i="341"/>
  <c r="U242" i="341"/>
  <c r="U181" i="341"/>
  <c r="U198" i="341"/>
  <c r="V307" i="341"/>
  <c r="V246" i="341"/>
  <c r="U266" i="341"/>
  <c r="S116" i="341"/>
  <c r="T85" i="341"/>
  <c r="T301" i="341"/>
  <c r="S12" i="341"/>
  <c r="U53" i="341"/>
  <c r="V235" i="341"/>
  <c r="V193" i="341"/>
  <c r="S223" i="341"/>
  <c r="T261" i="341"/>
  <c r="S285" i="341"/>
  <c r="U110" i="341"/>
  <c r="V233" i="341"/>
  <c r="V109" i="341"/>
  <c r="S213" i="341"/>
  <c r="U297" i="341"/>
  <c r="U126" i="341"/>
  <c r="V36" i="341"/>
  <c r="U118" i="341"/>
  <c r="U33" i="341"/>
  <c r="U113" i="341"/>
  <c r="T48" i="341"/>
  <c r="V239" i="341"/>
  <c r="T290" i="341"/>
  <c r="T86" i="341"/>
  <c r="U264" i="341"/>
  <c r="S300" i="341"/>
  <c r="T123" i="341"/>
  <c r="T154" i="341"/>
  <c r="T165" i="341"/>
  <c r="V100" i="341"/>
  <c r="S13" i="341"/>
  <c r="T181" i="341"/>
  <c r="U237" i="341"/>
  <c r="V124" i="341"/>
  <c r="V303" i="341"/>
  <c r="V145" i="341"/>
  <c r="S230" i="341"/>
  <c r="T78" i="341"/>
  <c r="S89" i="341"/>
  <c r="V227" i="341"/>
  <c r="V67" i="341"/>
  <c r="S247" i="341"/>
  <c r="U18" i="341"/>
  <c r="S171" i="341"/>
  <c r="V44" i="341"/>
  <c r="S216" i="341"/>
  <c r="V288" i="341"/>
  <c r="U247" i="341"/>
  <c r="S90" i="341"/>
  <c r="S241" i="341"/>
  <c r="T61" i="341"/>
  <c r="V295" i="341"/>
  <c r="T38" i="341"/>
  <c r="T27" i="341"/>
  <c r="S290" i="341"/>
  <c r="S74" i="341"/>
  <c r="V137" i="341"/>
  <c r="V232" i="341"/>
  <c r="T220" i="341"/>
  <c r="S111" i="341"/>
  <c r="T225" i="341"/>
  <c r="V72" i="341"/>
  <c r="U79" i="341"/>
  <c r="U12" i="341"/>
  <c r="T169" i="341"/>
  <c r="V290" i="341"/>
  <c r="T256" i="341"/>
  <c r="V141" i="341"/>
  <c r="T134" i="341"/>
  <c r="T18" i="341"/>
  <c r="V9" i="341"/>
  <c r="U168" i="341"/>
  <c r="T209" i="341"/>
  <c r="S27" i="341"/>
  <c r="U216" i="341"/>
  <c r="U185" i="341"/>
  <c r="V12" i="341"/>
  <c r="T56" i="341"/>
  <c r="U284" i="341"/>
  <c r="V159" i="341"/>
  <c r="V147" i="341"/>
  <c r="T142" i="341"/>
  <c r="U56" i="341"/>
  <c r="V133" i="341"/>
  <c r="V267" i="341"/>
  <c r="V50" i="341"/>
  <c r="S277" i="341"/>
  <c r="T248" i="341"/>
  <c r="S91" i="341"/>
  <c r="S85" i="341"/>
  <c r="U207" i="341"/>
  <c r="U301" i="341"/>
  <c r="V62" i="341"/>
  <c r="T187" i="341"/>
  <c r="S258" i="341"/>
  <c r="T58" i="341"/>
  <c r="T188" i="341"/>
  <c r="U232" i="341"/>
  <c r="S47" i="341"/>
  <c r="S242" i="341"/>
  <c r="U109" i="341"/>
  <c r="V122" i="341"/>
  <c r="U71" i="341"/>
  <c r="U230" i="341"/>
  <c r="S61" i="341"/>
  <c r="U142" i="341"/>
  <c r="U26" i="341"/>
  <c r="V304" i="341"/>
  <c r="T244" i="341"/>
  <c r="V219" i="341"/>
  <c r="S22" i="341"/>
  <c r="V298" i="341"/>
  <c r="U169" i="341"/>
  <c r="V280" i="341"/>
  <c r="U241" i="341"/>
  <c r="V30" i="341"/>
  <c r="V231" i="341"/>
  <c r="U271" i="341"/>
  <c r="V77" i="341"/>
  <c r="S289" i="341"/>
  <c r="V229" i="341"/>
  <c r="S120" i="341"/>
  <c r="S117" i="341"/>
  <c r="V236" i="341"/>
  <c r="V274" i="341"/>
  <c r="S203" i="341"/>
  <c r="U164" i="341"/>
  <c r="V34" i="341"/>
  <c r="T129" i="341"/>
  <c r="U217" i="341"/>
  <c r="S205" i="341"/>
  <c r="V116" i="341"/>
  <c r="V157" i="341"/>
  <c r="S163" i="341"/>
  <c r="S21" i="341"/>
  <c r="U238" i="341"/>
  <c r="U52" i="341"/>
  <c r="T81" i="341"/>
  <c r="S129" i="341"/>
  <c r="V148" i="341"/>
  <c r="S126" i="341"/>
  <c r="U128" i="341"/>
  <c r="U147" i="341"/>
  <c r="V283" i="341"/>
  <c r="T21" i="341"/>
  <c r="S28" i="341"/>
  <c r="V257" i="341"/>
  <c r="T249" i="341"/>
  <c r="T183" i="341"/>
  <c r="U36" i="341"/>
  <c r="S276" i="341"/>
  <c r="T240" i="341"/>
  <c r="V111" i="341"/>
  <c r="U204" i="341"/>
  <c r="T87" i="341"/>
  <c r="T155" i="341"/>
  <c r="U82" i="341"/>
  <c r="T241" i="341"/>
  <c r="T275" i="341"/>
  <c r="U202" i="341"/>
  <c r="T233" i="341"/>
  <c r="T147" i="341"/>
  <c r="V291" i="341"/>
  <c r="S142" i="341"/>
  <c r="U226" i="341"/>
  <c r="U102" i="341"/>
  <c r="S179" i="341"/>
  <c r="V225" i="341"/>
  <c r="V189" i="341"/>
  <c r="V264" i="341"/>
  <c r="S159" i="341"/>
  <c r="V103" i="341"/>
  <c r="T172" i="341"/>
  <c r="T205" i="341"/>
  <c r="U50" i="341"/>
  <c r="T246" i="341"/>
  <c r="S201" i="341"/>
  <c r="V162" i="341"/>
  <c r="U74" i="341"/>
  <c r="U100" i="341"/>
  <c r="U258" i="341"/>
  <c r="V13" i="341"/>
  <c r="T164" i="341"/>
  <c r="S24" i="341"/>
  <c r="S215" i="341"/>
  <c r="U44" i="341"/>
  <c r="S146" i="341"/>
  <c r="U251" i="341"/>
  <c r="V11" i="341"/>
  <c r="V85" i="341"/>
  <c r="T88" i="341"/>
  <c r="S57" i="341"/>
  <c r="T281" i="341"/>
  <c r="V138" i="341"/>
  <c r="V28" i="341"/>
  <c r="S161" i="341"/>
  <c r="U307" i="341"/>
  <c r="T252" i="341"/>
  <c r="U274" i="341"/>
  <c r="T198" i="341"/>
  <c r="S68" i="341"/>
  <c r="S288" i="341"/>
  <c r="U70" i="341"/>
  <c r="T55" i="341"/>
  <c r="U125" i="341"/>
  <c r="U298" i="341"/>
  <c r="U7" i="341"/>
  <c r="S17" i="341"/>
  <c r="U176" i="341"/>
  <c r="S132" i="341"/>
  <c r="U131" i="341"/>
  <c r="U239" i="341"/>
  <c r="S244" i="341"/>
  <c r="V194" i="341"/>
  <c r="S224" i="341"/>
  <c r="U267" i="341"/>
  <c r="V247" i="341"/>
  <c r="V154" i="341"/>
  <c r="U23" i="341"/>
  <c r="U73" i="341"/>
  <c r="V156" i="341"/>
  <c r="T59" i="341"/>
  <c r="V48" i="341"/>
  <c r="S37" i="341"/>
  <c r="T98" i="341"/>
  <c r="S130" i="341"/>
  <c r="S58" i="341"/>
  <c r="S212" i="341"/>
  <c r="U206" i="341"/>
  <c r="U55" i="341"/>
  <c r="S71" i="341"/>
  <c r="S50" i="341"/>
  <c r="T77" i="341"/>
  <c r="T132" i="341"/>
  <c r="U117" i="341"/>
  <c r="V185" i="341"/>
  <c r="U68" i="341"/>
  <c r="S122" i="341"/>
  <c r="T294" i="341"/>
  <c r="U77" i="341"/>
  <c r="T250" i="341"/>
  <c r="S38" i="341"/>
  <c r="T128" i="341"/>
  <c r="S265" i="341"/>
  <c r="T257" i="341"/>
  <c r="U199" i="341"/>
  <c r="T119" i="341"/>
  <c r="U162" i="341"/>
  <c r="V211" i="341"/>
  <c r="S134" i="341"/>
  <c r="S60" i="341"/>
  <c r="V51" i="341"/>
  <c r="T243" i="341"/>
  <c r="U144" i="341"/>
  <c r="V129" i="341"/>
  <c r="S46" i="341"/>
  <c r="T197" i="341"/>
  <c r="V81" i="341"/>
  <c r="S306" i="341"/>
  <c r="T17" i="341"/>
  <c r="T286" i="341"/>
  <c r="T295" i="341"/>
  <c r="S141" i="341"/>
  <c r="S237" i="341"/>
  <c r="T305" i="341"/>
  <c r="S121" i="341"/>
  <c r="T71" i="341"/>
  <c r="U302" i="341"/>
  <c r="S266" i="341"/>
  <c r="T262" i="341"/>
  <c r="S170" i="341"/>
  <c r="V57" i="341"/>
  <c r="S93" i="341"/>
  <c r="S31" i="341"/>
  <c r="V118" i="341"/>
  <c r="U51" i="341"/>
  <c r="U300" i="341"/>
  <c r="T223" i="341"/>
  <c r="S284" i="341"/>
  <c r="T302" i="341"/>
  <c r="S280" i="341"/>
  <c r="U15" i="341"/>
  <c r="V164" i="341"/>
  <c r="S206" i="341"/>
  <c r="V244" i="341"/>
  <c r="T271" i="341"/>
  <c r="V58" i="341"/>
  <c r="U11" i="341"/>
  <c r="U245" i="341"/>
  <c r="T121" i="341"/>
  <c r="U91" i="341"/>
  <c r="V55" i="341"/>
  <c r="T107" i="341"/>
  <c r="S62" i="341"/>
  <c r="S19" i="341"/>
  <c r="V243" i="341"/>
  <c r="V155" i="341"/>
  <c r="T116" i="341"/>
  <c r="U289" i="341"/>
  <c r="T111" i="341"/>
  <c r="S107" i="341"/>
  <c r="S165" i="341"/>
  <c r="V282" i="341"/>
  <c r="V106" i="341"/>
  <c r="U293" i="341"/>
  <c r="V29" i="341"/>
  <c r="V169" i="341"/>
  <c r="S291" i="341"/>
  <c r="S92" i="341"/>
  <c r="V241" i="341"/>
  <c r="V268" i="341"/>
  <c r="S23" i="341"/>
  <c r="U49" i="341"/>
  <c r="S283" i="341"/>
  <c r="V149" i="341"/>
  <c r="V256" i="341"/>
  <c r="S182" i="341"/>
  <c r="T237" i="341"/>
  <c r="V293" i="341"/>
  <c r="U172" i="341"/>
  <c r="T130" i="341"/>
  <c r="T96" i="341"/>
  <c r="T210" i="341"/>
  <c r="V270" i="341"/>
  <c r="U84" i="341"/>
  <c r="U99" i="341"/>
  <c r="S243" i="341"/>
  <c r="U197" i="341"/>
  <c r="S281" i="341"/>
  <c r="U80" i="341"/>
  <c r="V192" i="341"/>
  <c r="V37" i="341"/>
  <c r="T299" i="341"/>
  <c r="V53" i="341"/>
  <c r="V177" i="341"/>
  <c r="U285" i="341"/>
  <c r="T125" i="341"/>
  <c r="S81" i="341"/>
  <c r="S214" i="341"/>
  <c r="V110" i="341"/>
  <c r="U22" i="341"/>
  <c r="V126" i="341"/>
  <c r="S246" i="341"/>
  <c r="V198" i="341"/>
  <c r="T287" i="341"/>
  <c r="T279" i="341"/>
  <c r="S178" i="341"/>
  <c r="T12" i="341"/>
  <c r="S195" i="341"/>
  <c r="T238" i="341"/>
  <c r="V271" i="341"/>
  <c r="T211" i="341"/>
  <c r="S295" i="341"/>
  <c r="T266" i="341"/>
  <c r="S209" i="341"/>
  <c r="U201" i="341"/>
  <c r="S104" i="341"/>
  <c r="S234" i="341"/>
  <c r="U34" i="341"/>
  <c r="V7" i="341"/>
  <c r="U157" i="341"/>
  <c r="T42" i="341"/>
  <c r="U112" i="341"/>
  <c r="V14" i="341"/>
  <c r="T40" i="341"/>
  <c r="T62" i="341"/>
  <c r="U280" i="341"/>
  <c r="V76" i="341"/>
  <c r="V35" i="341"/>
  <c r="T285" i="341"/>
  <c r="S49" i="341"/>
  <c r="U65" i="341"/>
  <c r="S75" i="341"/>
  <c r="S150" i="341"/>
  <c r="T92" i="341"/>
  <c r="U170" i="341"/>
  <c r="U192" i="341"/>
  <c r="S248" i="341"/>
  <c r="S63" i="341"/>
  <c r="U218" i="341"/>
  <c r="T13" i="341"/>
  <c r="S36" i="341"/>
  <c r="S157" i="341"/>
  <c r="S263" i="341"/>
  <c r="S155" i="341"/>
  <c r="S278" i="341"/>
  <c r="S125" i="341"/>
  <c r="V248" i="341"/>
  <c r="T251" i="341"/>
  <c r="V216" i="341"/>
  <c r="V27" i="341"/>
  <c r="U159" i="341"/>
  <c r="U184" i="341"/>
  <c r="S275" i="341"/>
  <c r="U40" i="341"/>
  <c r="S198" i="341"/>
  <c r="S140" i="341"/>
  <c r="U137" i="341"/>
  <c r="V259" i="341"/>
  <c r="T193" i="341"/>
  <c r="T57" i="341"/>
  <c r="V101" i="341"/>
  <c r="S162" i="341"/>
  <c r="S296" i="341"/>
  <c r="S115" i="341"/>
  <c r="S271" i="341"/>
  <c r="V172" i="341"/>
  <c r="U58" i="341"/>
  <c r="V90" i="341"/>
  <c r="T140" i="341"/>
  <c r="U76" i="341"/>
  <c r="S174" i="341"/>
  <c r="U115" i="341"/>
  <c r="T72" i="341"/>
  <c r="V220" i="341"/>
  <c r="T103" i="341"/>
  <c r="U194" i="341"/>
  <c r="T218" i="341"/>
  <c r="S86" i="341"/>
  <c r="T65" i="341"/>
  <c r="V17" i="341"/>
  <c r="V107" i="341"/>
  <c r="T148" i="341"/>
  <c r="T221" i="341"/>
  <c r="V202" i="341"/>
  <c r="T184" i="341"/>
  <c r="U155" i="341"/>
  <c r="T95" i="341"/>
  <c r="U252" i="341"/>
  <c r="U141" i="341"/>
  <c r="U240" i="341"/>
  <c r="V135" i="341"/>
  <c r="S147" i="341"/>
  <c r="V66" i="341"/>
  <c r="V88" i="341"/>
  <c r="T144" i="341"/>
  <c r="T24" i="341"/>
  <c r="U135" i="341"/>
  <c r="U283" i="341"/>
  <c r="S26" i="341"/>
  <c r="U215" i="341"/>
  <c r="S297" i="341"/>
  <c r="U248" i="341"/>
  <c r="S251" i="341"/>
  <c r="V146" i="341"/>
  <c r="T82" i="341"/>
  <c r="S239" i="341"/>
  <c r="U95" i="341"/>
  <c r="S32" i="341"/>
  <c r="V42" i="341"/>
  <c r="S238" i="341"/>
  <c r="V300" i="341"/>
  <c r="T79" i="341"/>
  <c r="U209" i="341"/>
  <c r="S235" i="341"/>
  <c r="U17" i="341"/>
  <c r="S9" i="341"/>
  <c r="V230" i="341"/>
  <c r="S67" i="341"/>
  <c r="V253" i="341"/>
  <c r="U140" i="341"/>
  <c r="V214" i="341"/>
  <c r="V127" i="341"/>
  <c r="V69" i="341"/>
  <c r="U62" i="341"/>
  <c r="S196" i="341"/>
  <c r="S293" i="341"/>
  <c r="U296" i="341"/>
  <c r="S286" i="341"/>
  <c r="T32" i="341"/>
  <c r="T170" i="341"/>
  <c r="S25" i="341"/>
  <c r="V212" i="341"/>
  <c r="S304" i="341"/>
  <c r="T36" i="341"/>
  <c r="U104" i="341"/>
  <c r="S193" i="341"/>
  <c r="T224" i="341"/>
  <c r="S245" i="341"/>
  <c r="V191" i="341"/>
  <c r="T83" i="341"/>
  <c r="S252" i="341"/>
  <c r="T75" i="341"/>
  <c r="V166" i="341"/>
  <c r="U85" i="341"/>
  <c r="V170" i="341"/>
  <c r="T104" i="341"/>
  <c r="S249" i="341"/>
  <c r="S169" i="341"/>
  <c r="V47" i="341"/>
  <c r="U208" i="341"/>
  <c r="U273" i="341"/>
  <c r="S200" i="341"/>
  <c r="V60" i="341"/>
  <c r="V84" i="341"/>
  <c r="T43" i="341"/>
  <c r="S133" i="341"/>
  <c r="U275" i="341"/>
  <c r="T52" i="341"/>
  <c r="T236" i="341"/>
  <c r="S172" i="341"/>
  <c r="V82" i="341"/>
  <c r="T139" i="341"/>
  <c r="T22" i="341"/>
  <c r="U210" i="341"/>
  <c r="T179" i="341"/>
  <c r="T192" i="341"/>
  <c r="U59" i="341"/>
  <c r="S253" i="341"/>
  <c r="V142" i="341"/>
  <c r="S96" i="341"/>
  <c r="S190" i="341"/>
  <c r="T195" i="341"/>
  <c r="U225" i="341"/>
  <c r="S192" i="341"/>
  <c r="T53" i="341"/>
  <c r="T25" i="341"/>
  <c r="V289" i="341"/>
  <c r="U213" i="341"/>
  <c r="S217" i="341"/>
  <c r="T54" i="341"/>
  <c r="T151" i="341"/>
  <c r="S274" i="341"/>
  <c r="U268" i="341"/>
  <c r="V180" i="341"/>
  <c r="T149" i="341"/>
  <c r="T143" i="341"/>
  <c r="U116" i="341"/>
  <c r="S16" i="341"/>
  <c r="S64" i="341"/>
  <c r="V190" i="341"/>
  <c r="U175" i="341"/>
  <c r="V131" i="341"/>
  <c r="T159" i="341"/>
  <c r="S164" i="341"/>
  <c r="T127" i="341"/>
  <c r="U35" i="341"/>
  <c r="S105" i="341"/>
  <c r="S294" i="341"/>
  <c r="T135" i="341"/>
  <c r="V87" i="341"/>
  <c r="U111" i="341"/>
  <c r="V222" i="341"/>
  <c r="T29" i="341"/>
  <c r="U292" i="341"/>
  <c r="U158" i="341"/>
  <c r="U48" i="341"/>
  <c r="U270" i="341"/>
  <c r="S54" i="341"/>
  <c r="V45" i="341"/>
  <c r="U60" i="341"/>
  <c r="T171" i="341"/>
  <c r="V262" i="341"/>
  <c r="U295" i="341"/>
  <c r="S83" i="341"/>
  <c r="V251" i="341"/>
  <c r="T202" i="341"/>
  <c r="V228" i="341"/>
  <c r="U305" i="341"/>
  <c r="V75" i="341"/>
  <c r="V79" i="341"/>
  <c r="V16" i="341"/>
  <c r="S166" i="341"/>
  <c r="U153" i="341"/>
  <c r="U222" i="341"/>
  <c r="V181" i="341"/>
  <c r="S189" i="341"/>
  <c r="U265" i="341"/>
  <c r="T64" i="341"/>
  <c r="V301" i="341"/>
  <c r="V97" i="341"/>
  <c r="U134" i="341"/>
  <c r="V56" i="341"/>
  <c r="T94" i="341"/>
  <c r="V105" i="341"/>
  <c r="S181" i="341"/>
  <c r="T146" i="341"/>
  <c r="T158" i="341"/>
  <c r="S156" i="341"/>
  <c r="S183" i="341"/>
  <c r="V254" i="341"/>
  <c r="U124" i="341"/>
  <c r="T247" i="341"/>
  <c r="S254" i="341"/>
  <c r="U231" i="341"/>
  <c r="V265" i="341"/>
  <c r="S240" i="341"/>
  <c r="T114" i="341"/>
  <c r="S35" i="341"/>
  <c r="V203" i="341"/>
  <c r="U105" i="341"/>
  <c r="S65" i="341"/>
  <c r="T219" i="341"/>
  <c r="S53" i="341"/>
  <c r="T239" i="341"/>
  <c r="S118" i="341"/>
  <c r="V209" i="341"/>
  <c r="U120" i="341"/>
  <c r="V187" i="341"/>
  <c r="U260" i="341"/>
  <c r="T19" i="341"/>
  <c r="V8" i="341"/>
  <c r="T296" i="341"/>
  <c r="V23" i="341"/>
  <c r="U259" i="341"/>
  <c r="T267" i="341"/>
  <c r="U167" i="341"/>
  <c r="U146" i="341"/>
  <c r="U196" i="341"/>
  <c r="U67" i="341"/>
  <c r="U20" i="341"/>
  <c r="T161" i="341"/>
  <c r="U235" i="341"/>
  <c r="T276" i="341"/>
  <c r="T26" i="341"/>
  <c r="U31" i="341"/>
  <c r="T110" i="341"/>
  <c r="T34" i="341"/>
  <c r="T16" i="341"/>
  <c r="V95" i="341"/>
  <c r="S39" i="341"/>
  <c r="V15" i="341"/>
  <c r="V161" i="341"/>
  <c r="U57" i="341"/>
  <c r="V83" i="341"/>
  <c r="S15" i="341"/>
  <c r="T109" i="341"/>
  <c r="U269" i="341"/>
  <c r="V306" i="341"/>
  <c r="T174" i="341"/>
  <c r="V210" i="341"/>
  <c r="V199" i="341"/>
  <c r="T69" i="341"/>
  <c r="S11" i="341"/>
  <c r="V260" i="341"/>
  <c r="U92" i="341"/>
  <c r="S299" i="341"/>
  <c r="U41" i="341"/>
  <c r="U103" i="341"/>
  <c r="V93" i="341"/>
  <c r="S52" i="341"/>
  <c r="V261" i="341"/>
  <c r="V174" i="341"/>
  <c r="S168" i="341"/>
  <c r="V279" i="341"/>
  <c r="S138" i="341"/>
  <c r="S144" i="341"/>
  <c r="T264" i="341"/>
  <c r="V292" i="341"/>
  <c r="T230" i="341"/>
  <c r="S152" i="341"/>
  <c r="V215" i="341"/>
  <c r="V266" i="341"/>
  <c r="V223" i="341"/>
  <c r="S184" i="341"/>
  <c r="T141" i="341"/>
  <c r="S229" i="341"/>
  <c r="T74" i="341"/>
  <c r="V32" i="341"/>
  <c r="T67" i="341"/>
  <c r="V59" i="341"/>
  <c r="V114" i="341"/>
  <c r="T33" i="341"/>
  <c r="S301" i="341"/>
  <c r="S109" i="341"/>
  <c r="T131" i="341"/>
  <c r="T136" i="341"/>
  <c r="S298" i="341"/>
  <c r="S175" i="341"/>
  <c r="S119" i="341"/>
  <c r="V276" i="341"/>
  <c r="V39" i="341"/>
  <c r="U156" i="341"/>
  <c r="V294" i="341"/>
  <c r="T212" i="341"/>
  <c r="S99" i="341"/>
  <c r="S302" i="341"/>
  <c r="T6" i="341"/>
  <c r="T23" i="341"/>
  <c r="S145" i="341"/>
  <c r="S101" i="341"/>
  <c r="U187" i="341"/>
  <c r="T282" i="341"/>
  <c r="J282" i="341"/>
  <c r="L282" i="341"/>
  <c r="I101" i="341"/>
  <c r="F145" i="341"/>
  <c r="M23" i="341"/>
  <c r="K6" i="341"/>
  <c r="N6" i="341"/>
  <c r="I302" i="341"/>
  <c r="G99" i="341"/>
  <c r="L212" i="341"/>
  <c r="E119" i="341"/>
  <c r="F119" i="341"/>
  <c r="F175" i="341"/>
  <c r="H298" i="341"/>
  <c r="N136" i="341"/>
  <c r="K131" i="341"/>
  <c r="J131" i="341"/>
  <c r="H109" i="341"/>
  <c r="G301" i="341"/>
  <c r="K33" i="341"/>
  <c r="L67" i="341"/>
  <c r="J67" i="341"/>
  <c r="N74" i="341"/>
  <c r="I229" i="341"/>
  <c r="L141" i="341"/>
  <c r="E184" i="341"/>
  <c r="H184" i="341"/>
  <c r="I152" i="341"/>
  <c r="L230" i="341"/>
  <c r="K264" i="341"/>
  <c r="G144" i="341"/>
  <c r="E144" i="341"/>
  <c r="H138" i="341"/>
  <c r="F168" i="341"/>
  <c r="I52" i="341"/>
  <c r="G299" i="341"/>
  <c r="E299" i="341"/>
  <c r="G11" i="341"/>
  <c r="L69" i="341"/>
  <c r="N174" i="341"/>
  <c r="M109" i="341"/>
  <c r="N109" i="341"/>
  <c r="F15" i="341"/>
  <c r="H39" i="341"/>
  <c r="M16" i="341"/>
  <c r="L34" i="341"/>
  <c r="N34" i="341"/>
  <c r="L110" i="341"/>
  <c r="M26" i="341"/>
  <c r="L276" i="341"/>
  <c r="M161" i="341"/>
  <c r="N161" i="341"/>
  <c r="K267" i="341"/>
  <c r="M296" i="341"/>
  <c r="L19" i="341"/>
  <c r="F118" i="341"/>
  <c r="G118" i="341"/>
  <c r="N239" i="341"/>
  <c r="G53" i="341"/>
  <c r="K219" i="341"/>
  <c r="F65" i="341"/>
  <c r="H65" i="341"/>
  <c r="I35" i="341"/>
  <c r="J114" i="341"/>
  <c r="I240" i="341"/>
  <c r="G254" i="341"/>
  <c r="E254" i="341"/>
  <c r="M247" i="341"/>
  <c r="F183" i="341"/>
  <c r="E156" i="341"/>
  <c r="K158" i="341"/>
  <c r="J158" i="341"/>
  <c r="L146" i="341"/>
  <c r="G181" i="341"/>
  <c r="J94" i="341"/>
  <c r="M64" i="341"/>
  <c r="K64" i="341"/>
  <c r="H189" i="341"/>
  <c r="G166" i="341"/>
  <c r="L202" i="341"/>
  <c r="H83" i="341"/>
  <c r="E83" i="341"/>
  <c r="M171" i="341"/>
  <c r="H54" i="341"/>
  <c r="N29" i="341"/>
  <c r="M135" i="341"/>
  <c r="L135" i="341"/>
  <c r="E294" i="341"/>
  <c r="E105" i="341"/>
  <c r="K127" i="341"/>
  <c r="I164" i="341"/>
  <c r="F164" i="341"/>
  <c r="J159" i="341"/>
  <c r="G64" i="341"/>
  <c r="G16" i="341"/>
  <c r="L143" i="341"/>
  <c r="M143" i="341"/>
  <c r="L149" i="341"/>
  <c r="H274" i="341"/>
  <c r="L151" i="341"/>
  <c r="N54" i="341"/>
  <c r="L54" i="341"/>
  <c r="H217" i="341"/>
  <c r="K25" i="341"/>
  <c r="J53" i="341"/>
  <c r="F192" i="341"/>
  <c r="H192" i="341"/>
  <c r="K195" i="341"/>
  <c r="H190" i="341"/>
  <c r="G96" i="341"/>
  <c r="I253" i="341"/>
  <c r="F253" i="341"/>
  <c r="M192" i="341"/>
  <c r="J179" i="341"/>
  <c r="N22" i="341"/>
  <c r="M139" i="341"/>
  <c r="J139" i="341"/>
  <c r="I172" i="341"/>
  <c r="M236" i="341"/>
  <c r="N52" i="341"/>
  <c r="G133" i="341"/>
  <c r="E133" i="341"/>
  <c r="K43" i="341"/>
  <c r="I200" i="341"/>
  <c r="H169" i="341"/>
  <c r="F249" i="341"/>
  <c r="I249" i="341"/>
  <c r="J104" i="341"/>
  <c r="N75" i="341"/>
  <c r="I252" i="341"/>
  <c r="N83" i="341"/>
  <c r="M83" i="341"/>
  <c r="F245" i="341"/>
  <c r="J224" i="341"/>
  <c r="G193" i="341"/>
  <c r="J36" i="341"/>
  <c r="N36" i="341"/>
  <c r="F304" i="341"/>
  <c r="H25" i="341"/>
  <c r="K170" i="341"/>
  <c r="J32" i="341"/>
  <c r="N32" i="341"/>
  <c r="E286" i="341"/>
  <c r="E293" i="341"/>
  <c r="E196" i="341"/>
  <c r="F67" i="341"/>
  <c r="I67" i="341"/>
  <c r="H9" i="341"/>
  <c r="G235" i="341"/>
  <c r="K79" i="341"/>
  <c r="G238" i="341"/>
  <c r="H238" i="341"/>
  <c r="G32" i="341"/>
  <c r="G239" i="341"/>
  <c r="M82" i="341"/>
  <c r="H251" i="341"/>
  <c r="G251" i="341"/>
  <c r="I297" i="341"/>
  <c r="I26" i="341"/>
  <c r="L24" i="341"/>
  <c r="J144" i="341"/>
  <c r="L144" i="341"/>
  <c r="F147" i="341"/>
  <c r="M95" i="341"/>
  <c r="K184" i="341"/>
  <c r="K221" i="341"/>
  <c r="L221" i="341"/>
  <c r="N148" i="341"/>
  <c r="K65" i="341"/>
  <c r="F86" i="341"/>
  <c r="J218" i="341"/>
  <c r="M218" i="341"/>
  <c r="M103" i="341"/>
  <c r="N72" i="341"/>
  <c r="E174" i="341"/>
  <c r="K140" i="341"/>
  <c r="M140" i="341"/>
  <c r="G271" i="341"/>
  <c r="G115" i="341"/>
  <c r="I296" i="341"/>
  <c r="I162" i="341"/>
  <c r="E162" i="341"/>
  <c r="K57" i="341"/>
  <c r="N193" i="341"/>
  <c r="G140" i="341"/>
  <c r="H198" i="341"/>
  <c r="F198" i="341"/>
  <c r="E275" i="341"/>
  <c r="J251" i="341"/>
  <c r="I125" i="341"/>
  <c r="H278" i="341"/>
  <c r="I278" i="341"/>
  <c r="E155" i="341"/>
  <c r="G263" i="341"/>
  <c r="G157" i="341"/>
  <c r="F36" i="341"/>
  <c r="G36" i="341"/>
  <c r="L13" i="341"/>
  <c r="I63" i="341"/>
  <c r="H248" i="341"/>
  <c r="K92" i="341"/>
  <c r="J92" i="341"/>
  <c r="F150" i="341"/>
  <c r="G75" i="341"/>
  <c r="H49" i="341"/>
  <c r="M285" i="341"/>
  <c r="J285" i="341"/>
  <c r="N62" i="341"/>
  <c r="K40" i="341"/>
  <c r="J42" i="341"/>
  <c r="G234" i="341"/>
  <c r="I234" i="341"/>
  <c r="G104" i="341"/>
  <c r="H209" i="341"/>
  <c r="J266" i="341"/>
  <c r="E295" i="341"/>
  <c r="F295" i="341"/>
  <c r="L211" i="341"/>
  <c r="L238" i="341"/>
  <c r="I195" i="341"/>
  <c r="K12" i="341"/>
  <c r="M12" i="341"/>
  <c r="F178" i="341"/>
  <c r="N279" i="341"/>
  <c r="K287" i="341"/>
  <c r="E246" i="341"/>
  <c r="G246" i="341"/>
  <c r="F214" i="341"/>
  <c r="F81" i="341"/>
  <c r="K125" i="341"/>
  <c r="K299" i="341"/>
  <c r="J299" i="341"/>
  <c r="F281" i="341"/>
  <c r="G243" i="341"/>
  <c r="N210" i="341"/>
  <c r="M96" i="341"/>
  <c r="J96" i="341"/>
  <c r="M130" i="341"/>
  <c r="K237" i="341"/>
  <c r="E182" i="341"/>
  <c r="E283" i="341"/>
  <c r="G283" i="341"/>
  <c r="G23" i="341"/>
  <c r="G92" i="341"/>
  <c r="E291" i="341"/>
  <c r="E165" i="341"/>
  <c r="H165" i="341"/>
  <c r="I107" i="341"/>
  <c r="J111" i="341"/>
  <c r="K116" i="341"/>
  <c r="G19" i="341"/>
  <c r="I19" i="341"/>
  <c r="G62" i="341"/>
  <c r="N107" i="341"/>
  <c r="M121" i="341"/>
  <c r="K271" i="341"/>
  <c r="M271" i="341"/>
  <c r="E206" i="341"/>
  <c r="H280" i="341"/>
  <c r="J302" i="341"/>
  <c r="F284" i="341"/>
  <c r="G284" i="341"/>
  <c r="J223" i="341"/>
  <c r="G31" i="341"/>
  <c r="G93" i="341"/>
  <c r="E170" i="341"/>
  <c r="F170" i="341"/>
  <c r="M262" i="341"/>
  <c r="F266" i="341"/>
  <c r="N71" i="341"/>
  <c r="E121" i="341"/>
  <c r="H121" i="341"/>
  <c r="L305" i="341"/>
  <c r="I237" i="341"/>
  <c r="I141" i="341"/>
  <c r="K295" i="341"/>
  <c r="L295" i="341"/>
  <c r="J286" i="341"/>
  <c r="M17" i="341"/>
  <c r="H306" i="341"/>
  <c r="L197" i="341"/>
  <c r="K197" i="341"/>
  <c r="F46" i="341"/>
  <c r="L243" i="341"/>
  <c r="E60" i="341"/>
  <c r="E134" i="341"/>
  <c r="G134" i="341"/>
  <c r="M119" i="341"/>
  <c r="L257" i="341"/>
  <c r="H265" i="341"/>
  <c r="K128" i="341"/>
  <c r="M128" i="341"/>
  <c r="E38" i="341"/>
  <c r="M250" i="341"/>
  <c r="J294" i="341"/>
  <c r="G122" i="341"/>
  <c r="I122" i="341"/>
  <c r="L132" i="341"/>
  <c r="M77" i="341"/>
  <c r="E50" i="341"/>
  <c r="H71" i="341"/>
  <c r="F71" i="341"/>
  <c r="E212" i="341"/>
  <c r="H58" i="341"/>
  <c r="G130" i="341"/>
  <c r="K98" i="341"/>
  <c r="L98" i="341"/>
  <c r="I37" i="341"/>
  <c r="N59" i="341"/>
  <c r="I224" i="341"/>
  <c r="I244" i="341"/>
  <c r="G244" i="341"/>
  <c r="G132" i="341"/>
  <c r="G17" i="341"/>
  <c r="J55" i="341"/>
  <c r="E288" i="341"/>
  <c r="F288" i="341"/>
  <c r="H68" i="341"/>
  <c r="L198" i="341"/>
  <c r="N252" i="341"/>
  <c r="G161" i="341"/>
  <c r="E161" i="341"/>
  <c r="L281" i="341"/>
  <c r="H57" i="341"/>
  <c r="K88" i="341"/>
  <c r="I146" i="341"/>
  <c r="E146" i="341"/>
  <c r="H215" i="341"/>
  <c r="F24" i="341"/>
  <c r="L164" i="341"/>
  <c r="E201" i="341"/>
  <c r="H201" i="341"/>
  <c r="K246" i="341"/>
  <c r="J205" i="341"/>
  <c r="M172" i="341"/>
  <c r="H159" i="341"/>
  <c r="E159" i="341"/>
  <c r="G179" i="341"/>
  <c r="H142" i="341"/>
  <c r="L147" i="341"/>
  <c r="K233" i="341"/>
  <c r="M233" i="341"/>
  <c r="N275" i="341"/>
  <c r="J241" i="341"/>
  <c r="L155" i="341"/>
  <c r="K87" i="341"/>
  <c r="J87" i="341"/>
  <c r="N240" i="341"/>
  <c r="G276" i="341"/>
  <c r="M183" i="341"/>
  <c r="K249" i="341"/>
  <c r="J249" i="341"/>
  <c r="G28" i="341"/>
  <c r="N21" i="341"/>
  <c r="I126" i="341"/>
  <c r="F129" i="341"/>
  <c r="G129" i="341"/>
  <c r="J81" i="341"/>
  <c r="I21" i="341"/>
  <c r="E163" i="341"/>
  <c r="G205" i="341"/>
  <c r="E205" i="341"/>
  <c r="J129" i="341"/>
  <c r="E203" i="341"/>
  <c r="G117" i="341"/>
  <c r="G120" i="341"/>
  <c r="E120" i="341"/>
  <c r="I289" i="341"/>
  <c r="E22" i="341"/>
  <c r="J244" i="341"/>
  <c r="E61" i="341"/>
  <c r="G61" i="341"/>
  <c r="G242" i="341"/>
  <c r="F47" i="341"/>
  <c r="M188" i="341"/>
  <c r="N58" i="341"/>
  <c r="J58" i="341"/>
  <c r="G258" i="341"/>
  <c r="J187" i="341"/>
  <c r="H85" i="341"/>
  <c r="I91" i="341"/>
  <c r="F91" i="341"/>
  <c r="L248" i="341"/>
  <c r="F277" i="341"/>
  <c r="M142" i="341"/>
  <c r="L56" i="341"/>
  <c r="M56" i="341"/>
  <c r="F27" i="341"/>
  <c r="M209" i="341"/>
  <c r="L18" i="341"/>
  <c r="N134" i="341"/>
  <c r="L134" i="341"/>
  <c r="K256" i="341"/>
  <c r="M169" i="341"/>
  <c r="M225" i="341"/>
  <c r="E111" i="341"/>
  <c r="F111" i="341"/>
  <c r="K220" i="341"/>
  <c r="F74" i="341"/>
  <c r="I290" i="341"/>
  <c r="N27" i="341"/>
  <c r="J27" i="341"/>
  <c r="L38" i="341"/>
  <c r="L61" i="341"/>
  <c r="G241" i="341"/>
  <c r="G90" i="341"/>
  <c r="I90" i="341"/>
  <c r="G216" i="341"/>
  <c r="H171" i="341"/>
  <c r="G247" i="341"/>
  <c r="G89" i="341"/>
  <c r="E89" i="341"/>
  <c r="N78" i="341"/>
  <c r="E230" i="341"/>
  <c r="M181" i="341"/>
  <c r="H13" i="341"/>
  <c r="I13" i="341"/>
  <c r="L165" i="341"/>
  <c r="J154" i="341"/>
  <c r="K123" i="341"/>
  <c r="G300" i="341"/>
  <c r="E300" i="341"/>
  <c r="K86" i="341"/>
  <c r="N290" i="341"/>
  <c r="N48" i="341"/>
  <c r="G213" i="341"/>
  <c r="E213" i="341"/>
  <c r="E285" i="341"/>
  <c r="M261" i="341"/>
  <c r="H223" i="341"/>
  <c r="E12" i="341"/>
  <c r="G12" i="341"/>
  <c r="M301" i="341"/>
  <c r="J85" i="341"/>
  <c r="H116" i="341"/>
  <c r="H180" i="341"/>
  <c r="I180" i="341"/>
  <c r="F78" i="341"/>
  <c r="L277" i="341"/>
  <c r="J182" i="341"/>
  <c r="K273" i="341"/>
  <c r="L273" i="341"/>
  <c r="H186" i="341"/>
  <c r="E236" i="341"/>
  <c r="J124" i="341"/>
  <c r="J166" i="341"/>
  <c r="M166" i="341"/>
  <c r="H233" i="341"/>
  <c r="N304" i="341"/>
  <c r="M153" i="341"/>
  <c r="N11" i="341"/>
  <c r="J11" i="341"/>
  <c r="I160" i="341"/>
  <c r="J226" i="341"/>
  <c r="E112" i="341"/>
  <c r="N270" i="341"/>
  <c r="K270" i="341"/>
  <c r="E136" i="341"/>
  <c r="L283" i="341"/>
  <c r="M20" i="341"/>
  <c r="K194" i="341"/>
  <c r="J194" i="341"/>
  <c r="I44" i="341"/>
  <c r="H40" i="341"/>
  <c r="M160" i="341"/>
  <c r="K214" i="341"/>
  <c r="J214" i="341"/>
  <c r="M60" i="341"/>
  <c r="N215" i="341"/>
  <c r="I185" i="341"/>
  <c r="E227" i="341"/>
  <c r="H227" i="341"/>
  <c r="G257" i="341"/>
  <c r="I261" i="341"/>
  <c r="E262" i="341"/>
  <c r="I218" i="341"/>
  <c r="G218" i="341"/>
  <c r="H207" i="341"/>
  <c r="K269" i="341"/>
  <c r="I211" i="341"/>
  <c r="J293" i="341"/>
  <c r="N293" i="341"/>
  <c r="I204" i="341"/>
  <c r="E73" i="341"/>
  <c r="K9" i="341"/>
  <c r="K39" i="341"/>
  <c r="L39" i="341"/>
  <c r="K51" i="341"/>
  <c r="M112" i="341"/>
  <c r="L222" i="341"/>
  <c r="K106" i="341"/>
  <c r="L106" i="341"/>
  <c r="G66" i="341"/>
  <c r="E102" i="341"/>
  <c r="K289" i="341"/>
  <c r="E199" i="341"/>
  <c r="I199" i="341"/>
  <c r="K186" i="341"/>
  <c r="L258" i="341"/>
  <c r="J191" i="341"/>
  <c r="G137" i="341"/>
  <c r="I137" i="341"/>
  <c r="F56" i="341"/>
  <c r="I87" i="341"/>
  <c r="G197" i="341"/>
  <c r="M201" i="341"/>
  <c r="K201" i="341"/>
  <c r="L274" i="341"/>
  <c r="L228" i="341"/>
  <c r="K288" i="341"/>
  <c r="E250" i="341"/>
  <c r="M282" i="341"/>
  <c r="E101" i="341"/>
  <c r="H101" i="341"/>
  <c r="E145" i="341"/>
  <c r="K23" i="341"/>
  <c r="L6" i="341"/>
  <c r="E302" i="341"/>
  <c r="G302" i="341"/>
  <c r="E99" i="341"/>
  <c r="J212" i="341"/>
  <c r="H119" i="341"/>
  <c r="G175" i="341"/>
  <c r="I175" i="341"/>
  <c r="F298" i="341"/>
  <c r="L136" i="341"/>
  <c r="N131" i="341"/>
  <c r="I109" i="341"/>
  <c r="F109" i="341"/>
  <c r="H301" i="341"/>
  <c r="L33" i="341"/>
  <c r="M67" i="341"/>
  <c r="L74" i="341"/>
  <c r="M74" i="341"/>
  <c r="F229" i="341"/>
  <c r="M141" i="341"/>
  <c r="I184" i="341"/>
  <c r="G152" i="341"/>
  <c r="E152" i="341"/>
  <c r="K230" i="341"/>
  <c r="N264" i="341"/>
  <c r="H144" i="341"/>
  <c r="G138" i="341"/>
  <c r="E138" i="341"/>
  <c r="I168" i="341"/>
  <c r="H52" i="341"/>
  <c r="H299" i="341"/>
  <c r="H11" i="341"/>
  <c r="E11" i="341"/>
  <c r="K69" i="341"/>
  <c r="L174" i="341"/>
  <c r="K109" i="341"/>
  <c r="E15" i="341"/>
  <c r="H15" i="341"/>
  <c r="E39" i="341"/>
  <c r="N16" i="341"/>
  <c r="J34" i="341"/>
  <c r="J110" i="341"/>
  <c r="N110" i="341"/>
  <c r="N26" i="341"/>
  <c r="J276" i="341"/>
  <c r="K161" i="341"/>
  <c r="M267" i="341"/>
  <c r="L267" i="341"/>
  <c r="L296" i="341"/>
  <c r="J19" i="341"/>
  <c r="I118" i="341"/>
  <c r="L239" i="341"/>
  <c r="K239" i="341"/>
  <c r="E53" i="341"/>
  <c r="J219" i="341"/>
  <c r="I65" i="341"/>
  <c r="G35" i="341"/>
  <c r="F35" i="341"/>
  <c r="N114" i="341"/>
  <c r="H240" i="341"/>
  <c r="F254" i="341"/>
  <c r="J247" i="341"/>
  <c r="L247" i="341"/>
  <c r="H183" i="341"/>
  <c r="H156" i="341"/>
  <c r="N158" i="341"/>
  <c r="N146" i="341"/>
  <c r="K146" i="341"/>
  <c r="H181" i="341"/>
  <c r="K94" i="341"/>
  <c r="J64" i="341"/>
  <c r="F189" i="341"/>
  <c r="G189" i="341"/>
  <c r="I166" i="341"/>
  <c r="K202" i="341"/>
  <c r="F83" i="341"/>
  <c r="L171" i="341"/>
  <c r="K171" i="341"/>
  <c r="F54" i="341"/>
  <c r="L29" i="341"/>
  <c r="J135" i="341"/>
  <c r="G294" i="341"/>
  <c r="H294" i="341"/>
  <c r="I105" i="341"/>
  <c r="L127" i="341"/>
  <c r="G164" i="341"/>
  <c r="L159" i="341"/>
  <c r="M159" i="341"/>
  <c r="E64" i="341"/>
  <c r="H16" i="341"/>
  <c r="N143" i="341"/>
  <c r="K149" i="341"/>
  <c r="J149" i="341"/>
  <c r="E274" i="341"/>
  <c r="N151" i="341"/>
  <c r="M54" i="341"/>
  <c r="F217" i="341"/>
  <c r="G217" i="341"/>
  <c r="J25" i="341"/>
  <c r="K53" i="341"/>
  <c r="I192" i="341"/>
  <c r="N195" i="341"/>
  <c r="M195" i="341"/>
  <c r="E190" i="341"/>
  <c r="F96" i="341"/>
  <c r="E253" i="341"/>
  <c r="K192" i="341"/>
  <c r="J192" i="341"/>
  <c r="N179" i="341"/>
  <c r="K22" i="341"/>
  <c r="N139" i="341"/>
  <c r="E172" i="341"/>
  <c r="F172" i="341"/>
  <c r="J236" i="341"/>
  <c r="J52" i="341"/>
  <c r="I133" i="341"/>
  <c r="J43" i="341"/>
  <c r="L43" i="341"/>
  <c r="F200" i="341"/>
  <c r="E169" i="341"/>
  <c r="H249" i="341"/>
  <c r="L104" i="341"/>
  <c r="M104" i="341"/>
  <c r="M75" i="341"/>
  <c r="G252" i="341"/>
  <c r="K83" i="341"/>
  <c r="E245" i="341"/>
  <c r="H245" i="341"/>
  <c r="M224" i="341"/>
  <c r="E193" i="341"/>
  <c r="K36" i="341"/>
  <c r="H304" i="341"/>
  <c r="I304" i="341"/>
  <c r="G25" i="341"/>
  <c r="L170" i="341"/>
  <c r="M32" i="341"/>
  <c r="I286" i="341"/>
  <c r="H286" i="341"/>
  <c r="H293" i="341"/>
  <c r="F196" i="341"/>
  <c r="E67" i="341"/>
  <c r="I9" i="341"/>
  <c r="G9" i="341"/>
  <c r="F235" i="341"/>
  <c r="M79" i="341"/>
  <c r="E238" i="341"/>
  <c r="F32" i="341"/>
  <c r="I32" i="341"/>
  <c r="I239" i="341"/>
  <c r="L82" i="341"/>
  <c r="F251" i="341"/>
  <c r="E297" i="341"/>
  <c r="G297" i="341"/>
  <c r="H26" i="341"/>
  <c r="K24" i="341"/>
  <c r="N144" i="341"/>
  <c r="H147" i="341"/>
  <c r="G147" i="341"/>
  <c r="K95" i="341"/>
  <c r="L184" i="341"/>
  <c r="M221" i="341"/>
  <c r="J148" i="341"/>
  <c r="M148" i="341"/>
  <c r="J65" i="341"/>
  <c r="I86" i="341"/>
  <c r="L218" i="341"/>
  <c r="J103" i="341"/>
  <c r="K103" i="341"/>
  <c r="K72" i="341"/>
  <c r="F174" i="341"/>
  <c r="J140" i="341"/>
  <c r="E271" i="341"/>
  <c r="H271" i="341"/>
  <c r="E115" i="341"/>
  <c r="H296" i="341"/>
  <c r="H162" i="341"/>
  <c r="L57" i="341"/>
  <c r="J57" i="341"/>
  <c r="M193" i="341"/>
  <c r="E140" i="341"/>
  <c r="G198" i="341"/>
  <c r="G275" i="341"/>
  <c r="I275" i="341"/>
  <c r="K251" i="341"/>
  <c r="H125" i="341"/>
  <c r="F278" i="341"/>
  <c r="I155" i="341"/>
  <c r="F155" i="341"/>
  <c r="E263" i="341"/>
  <c r="I157" i="341"/>
  <c r="I36" i="341"/>
  <c r="J13" i="341"/>
  <c r="N13" i="341"/>
  <c r="E63" i="341"/>
  <c r="F248" i="341"/>
  <c r="L92" i="341"/>
  <c r="H150" i="341"/>
  <c r="E150" i="341"/>
  <c r="F75" i="341"/>
  <c r="F49" i="341"/>
  <c r="K285" i="341"/>
  <c r="K62" i="341"/>
  <c r="M62" i="341"/>
  <c r="M40" i="341"/>
  <c r="L42" i="341"/>
  <c r="F234" i="341"/>
  <c r="E104" i="341"/>
  <c r="F104" i="341"/>
  <c r="G209" i="341"/>
  <c r="N266" i="341"/>
  <c r="I295" i="341"/>
  <c r="M211" i="341"/>
  <c r="K211" i="341"/>
  <c r="N238" i="341"/>
  <c r="H195" i="341"/>
  <c r="N12" i="341"/>
  <c r="I178" i="341"/>
  <c r="H178" i="341"/>
  <c r="M279" i="341"/>
  <c r="L287" i="341"/>
  <c r="I246" i="341"/>
  <c r="H214" i="341"/>
  <c r="I214" i="341"/>
  <c r="H81" i="341"/>
  <c r="N125" i="341"/>
  <c r="L299" i="341"/>
  <c r="G281" i="341"/>
  <c r="E281" i="341"/>
  <c r="H243" i="341"/>
  <c r="L210" i="341"/>
  <c r="K96" i="341"/>
  <c r="N130" i="341"/>
  <c r="L130" i="341"/>
  <c r="L237" i="341"/>
  <c r="F182" i="341"/>
  <c r="F283" i="341"/>
  <c r="I23" i="341"/>
  <c r="H23" i="341"/>
  <c r="E92" i="341"/>
  <c r="I291" i="341"/>
  <c r="F165" i="341"/>
  <c r="G107" i="341"/>
  <c r="H107" i="341"/>
  <c r="N111" i="341"/>
  <c r="L116" i="341"/>
  <c r="E19" i="341"/>
  <c r="F62" i="341"/>
  <c r="H62" i="341"/>
  <c r="K107" i="341"/>
  <c r="L121" i="341"/>
  <c r="N271" i="341"/>
  <c r="G206" i="341"/>
  <c r="F206" i="341"/>
  <c r="G280" i="341"/>
  <c r="N302" i="341"/>
  <c r="H284" i="341"/>
  <c r="N223" i="341"/>
  <c r="L223" i="341"/>
  <c r="F31" i="341"/>
  <c r="E93" i="341"/>
  <c r="H170" i="341"/>
  <c r="N262" i="341"/>
  <c r="K262" i="341"/>
  <c r="I266" i="341"/>
  <c r="M71" i="341"/>
  <c r="I121" i="341"/>
  <c r="K305" i="341"/>
  <c r="M305" i="341"/>
  <c r="F237" i="341"/>
  <c r="H141" i="341"/>
  <c r="M295" i="341"/>
  <c r="L286" i="341"/>
  <c r="M286" i="341"/>
  <c r="K17" i="341"/>
  <c r="I306" i="341"/>
  <c r="M197" i="341"/>
  <c r="H46" i="341"/>
  <c r="I46" i="341"/>
  <c r="K243" i="341"/>
  <c r="H60" i="341"/>
  <c r="I134" i="341"/>
  <c r="K119" i="341"/>
  <c r="L119" i="341"/>
  <c r="J257" i="341"/>
  <c r="G265" i="341"/>
  <c r="N128" i="341"/>
  <c r="F38" i="341"/>
  <c r="G38" i="341"/>
  <c r="N250" i="341"/>
  <c r="N294" i="341"/>
  <c r="E122" i="341"/>
  <c r="N132" i="341"/>
  <c r="K132" i="341"/>
  <c r="K77" i="341"/>
  <c r="I50" i="341"/>
  <c r="G71" i="341"/>
  <c r="F212" i="341"/>
  <c r="I212" i="341"/>
  <c r="I58" i="341"/>
  <c r="H130" i="341"/>
  <c r="J98" i="341"/>
  <c r="H37" i="341"/>
  <c r="F37" i="341"/>
  <c r="J59" i="341"/>
  <c r="F224" i="341"/>
  <c r="E244" i="341"/>
  <c r="E132" i="341"/>
  <c r="F132" i="341"/>
  <c r="H17" i="341"/>
  <c r="N55" i="341"/>
  <c r="I288" i="341"/>
  <c r="E68" i="341"/>
  <c r="I68" i="341"/>
  <c r="N198" i="341"/>
  <c r="J252" i="341"/>
  <c r="H161" i="341"/>
  <c r="K281" i="341"/>
  <c r="M281" i="341"/>
  <c r="G57" i="341"/>
  <c r="J88" i="341"/>
  <c r="G146" i="341"/>
  <c r="E215" i="341"/>
  <c r="I215" i="341"/>
  <c r="G24" i="341"/>
  <c r="K164" i="341"/>
  <c r="G201" i="341"/>
  <c r="J246" i="341"/>
  <c r="M246" i="341"/>
  <c r="K205" i="341"/>
  <c r="J172" i="341"/>
  <c r="F159" i="341"/>
  <c r="I179" i="341"/>
  <c r="E179" i="341"/>
  <c r="F142" i="341"/>
  <c r="M147" i="341"/>
  <c r="L233" i="341"/>
  <c r="K275" i="341"/>
  <c r="M275" i="341"/>
  <c r="K241" i="341"/>
  <c r="N155" i="341"/>
  <c r="N87" i="341"/>
  <c r="M240" i="341"/>
  <c r="L240" i="341"/>
  <c r="F276" i="341"/>
  <c r="J183" i="341"/>
  <c r="M249" i="341"/>
  <c r="I28" i="341"/>
  <c r="H28" i="341"/>
  <c r="L21" i="341"/>
  <c r="G126" i="341"/>
  <c r="H129" i="341"/>
  <c r="L81" i="341"/>
  <c r="N81" i="341"/>
  <c r="F21" i="341"/>
  <c r="H163" i="341"/>
  <c r="I205" i="341"/>
  <c r="M129" i="341"/>
  <c r="K129" i="341"/>
  <c r="H203" i="341"/>
  <c r="H117" i="341"/>
  <c r="F120" i="341"/>
  <c r="F289" i="341"/>
  <c r="H289" i="341"/>
  <c r="G22" i="341"/>
  <c r="L244" i="341"/>
  <c r="I61" i="341"/>
  <c r="I242" i="341"/>
  <c r="H242" i="341"/>
  <c r="E47" i="341"/>
  <c r="N188" i="341"/>
  <c r="K58" i="341"/>
  <c r="I258" i="341"/>
  <c r="H258" i="341"/>
  <c r="K187" i="341"/>
  <c r="I85" i="341"/>
  <c r="G91" i="341"/>
  <c r="K248" i="341"/>
  <c r="M248" i="341"/>
  <c r="H277" i="341"/>
  <c r="J142" i="341"/>
  <c r="K56" i="341"/>
  <c r="I27" i="341"/>
  <c r="G27" i="341"/>
  <c r="L209" i="341"/>
  <c r="M18" i="341"/>
  <c r="M134" i="341"/>
  <c r="J256" i="341"/>
  <c r="L256" i="341"/>
  <c r="K169" i="341"/>
  <c r="J225" i="341"/>
  <c r="G111" i="341"/>
  <c r="J220" i="341"/>
  <c r="L220" i="341"/>
  <c r="H74" i="341"/>
  <c r="H290" i="341"/>
  <c r="K27" i="341"/>
  <c r="J38" i="341"/>
  <c r="K38" i="341"/>
  <c r="J61" i="341"/>
  <c r="E241" i="341"/>
  <c r="E90" i="341"/>
  <c r="E216" i="341"/>
  <c r="I216" i="341"/>
  <c r="G171" i="341"/>
  <c r="I247" i="341"/>
  <c r="I89" i="341"/>
  <c r="K78" i="341"/>
  <c r="L78" i="341"/>
  <c r="I230" i="341"/>
  <c r="L181" i="341"/>
  <c r="G13" i="341"/>
  <c r="M165" i="341"/>
  <c r="K165" i="341"/>
  <c r="N154" i="341"/>
  <c r="J123" i="341"/>
  <c r="F300" i="341"/>
  <c r="L86" i="341"/>
  <c r="N86" i="341"/>
  <c r="L290" i="341"/>
  <c r="L48" i="341"/>
  <c r="F213" i="341"/>
  <c r="I285" i="341"/>
  <c r="G285" i="341"/>
  <c r="J261" i="341"/>
  <c r="I223" i="341"/>
  <c r="H12" i="341"/>
  <c r="J301" i="341"/>
  <c r="N301" i="341"/>
  <c r="L85" i="341"/>
  <c r="G116" i="341"/>
  <c r="F180" i="341"/>
  <c r="G78" i="341"/>
  <c r="I78" i="341"/>
  <c r="M277" i="341"/>
  <c r="L182" i="341"/>
  <c r="J273" i="341"/>
  <c r="F186" i="341"/>
  <c r="G186" i="341"/>
  <c r="F236" i="341"/>
  <c r="L124" i="341"/>
  <c r="L166" i="341"/>
  <c r="G233" i="341"/>
  <c r="E233" i="341"/>
  <c r="K304" i="341"/>
  <c r="N153" i="341"/>
  <c r="K11" i="341"/>
  <c r="E160" i="341"/>
  <c r="H160" i="341"/>
  <c r="K226" i="341"/>
  <c r="G112" i="341"/>
  <c r="M270" i="341"/>
  <c r="F136" i="341"/>
  <c r="G136" i="341"/>
  <c r="M283" i="341"/>
  <c r="N20" i="341"/>
  <c r="N194" i="341"/>
  <c r="G44" i="341"/>
  <c r="F44" i="341"/>
  <c r="G40" i="341"/>
  <c r="J160" i="341"/>
  <c r="N214" i="341"/>
  <c r="N60" i="341"/>
  <c r="J60" i="341"/>
  <c r="L215" i="341"/>
  <c r="E185" i="341"/>
  <c r="I227" i="341"/>
  <c r="F257" i="341"/>
  <c r="H257" i="341"/>
  <c r="E261" i="341"/>
  <c r="F262" i="341"/>
  <c r="E218" i="341"/>
  <c r="F207" i="341"/>
  <c r="I207" i="341"/>
  <c r="N269" i="341"/>
  <c r="E211" i="341"/>
  <c r="K293" i="341"/>
  <c r="F204" i="341"/>
  <c r="E204" i="341"/>
  <c r="G73" i="341"/>
  <c r="J9" i="341"/>
  <c r="J39" i="341"/>
  <c r="N51" i="341"/>
  <c r="L51" i="341"/>
  <c r="J112" i="341"/>
  <c r="N222" i="341"/>
  <c r="J106" i="341"/>
  <c r="H66" i="341"/>
  <c r="F66" i="341"/>
  <c r="F102" i="341"/>
  <c r="M289" i="341"/>
  <c r="H199" i="341"/>
  <c r="N186" i="341"/>
  <c r="L186" i="341"/>
  <c r="M258" i="341"/>
  <c r="L191" i="341"/>
  <c r="H137" i="341"/>
  <c r="G56" i="341"/>
  <c r="I56" i="341"/>
  <c r="E87" i="341"/>
  <c r="E197" i="341"/>
  <c r="J201" i="341"/>
  <c r="M274" i="341"/>
  <c r="N274" i="341"/>
  <c r="N228" i="341"/>
  <c r="N288" i="341"/>
  <c r="F250" i="341"/>
  <c r="E98" i="341"/>
  <c r="K282" i="341"/>
  <c r="G101" i="341"/>
  <c r="H145" i="341"/>
  <c r="G145" i="341"/>
  <c r="J23" i="341"/>
  <c r="M6" i="341"/>
  <c r="F302" i="341"/>
  <c r="I99" i="341"/>
  <c r="F99" i="341"/>
  <c r="N212" i="341"/>
  <c r="I119" i="341"/>
  <c r="E175" i="341"/>
  <c r="G298" i="341"/>
  <c r="I298" i="341"/>
  <c r="K136" i="341"/>
  <c r="M131" i="341"/>
  <c r="G109" i="341"/>
  <c r="E301" i="341"/>
  <c r="F301" i="341"/>
  <c r="M33" i="341"/>
  <c r="N67" i="341"/>
  <c r="J74" i="341"/>
  <c r="E229" i="341"/>
  <c r="H229" i="341"/>
  <c r="N141" i="341"/>
  <c r="F184" i="341"/>
  <c r="F152" i="341"/>
  <c r="N230" i="341"/>
  <c r="M230" i="341"/>
  <c r="J264" i="341"/>
  <c r="I144" i="341"/>
  <c r="F138" i="341"/>
  <c r="H168" i="341"/>
  <c r="E168" i="341"/>
  <c r="F52" i="341"/>
  <c r="F299" i="341"/>
  <c r="F11" i="341"/>
  <c r="N69" i="341"/>
  <c r="M69" i="341"/>
  <c r="K174" i="341"/>
  <c r="L109" i="341"/>
  <c r="I15" i="341"/>
  <c r="F39" i="341"/>
  <c r="I39" i="341"/>
  <c r="K16" i="341"/>
  <c r="K34" i="341"/>
  <c r="M110" i="341"/>
  <c r="J26" i="341"/>
  <c r="L26" i="341"/>
  <c r="K276" i="341"/>
  <c r="L161" i="341"/>
  <c r="N267" i="341"/>
  <c r="N296" i="341"/>
  <c r="K296" i="341"/>
  <c r="N19" i="341"/>
  <c r="H118" i="341"/>
  <c r="M239" i="341"/>
  <c r="I53" i="341"/>
  <c r="F53" i="341"/>
  <c r="M219" i="341"/>
  <c r="G65" i="341"/>
  <c r="E35" i="341"/>
  <c r="M114" i="341"/>
  <c r="K114" i="341"/>
  <c r="E240" i="341"/>
  <c r="I254" i="341"/>
  <c r="N247" i="341"/>
  <c r="I183" i="341"/>
  <c r="G183" i="341"/>
  <c r="F156" i="341"/>
  <c r="L158" i="341"/>
  <c r="M146" i="341"/>
  <c r="E181" i="341"/>
  <c r="I181" i="341"/>
  <c r="L94" i="341"/>
  <c r="L64" i="341"/>
  <c r="I189" i="341"/>
  <c r="E166" i="341"/>
  <c r="F166" i="341"/>
  <c r="N202" i="341"/>
  <c r="G83" i="341"/>
  <c r="N171" i="341"/>
  <c r="G54" i="341"/>
  <c r="E54" i="341"/>
  <c r="J29" i="341"/>
  <c r="K135" i="341"/>
  <c r="I294" i="341"/>
  <c r="G105" i="341"/>
  <c r="H105" i="341"/>
  <c r="M127" i="341"/>
  <c r="H164" i="341"/>
  <c r="K159" i="341"/>
  <c r="I64" i="341"/>
  <c r="F64" i="341"/>
  <c r="F16" i="341"/>
  <c r="J143" i="341"/>
  <c r="N149" i="341"/>
  <c r="G274" i="341"/>
  <c r="F274" i="341"/>
  <c r="M151" i="341"/>
  <c r="K54" i="341"/>
  <c r="E217" i="341"/>
  <c r="M25" i="341"/>
  <c r="N25" i="341"/>
  <c r="N53" i="341"/>
  <c r="E192" i="341"/>
  <c r="L195" i="341"/>
  <c r="I190" i="341"/>
  <c r="G190" i="341"/>
  <c r="H96" i="341"/>
  <c r="H253" i="341"/>
  <c r="N192" i="341"/>
  <c r="L179" i="341"/>
  <c r="K179" i="341"/>
  <c r="L22" i="341"/>
  <c r="K139" i="341"/>
  <c r="H172" i="341"/>
  <c r="N236" i="341"/>
  <c r="K236" i="341"/>
  <c r="L52" i="341"/>
  <c r="H133" i="341"/>
  <c r="N43" i="341"/>
  <c r="G200" i="341"/>
  <c r="H200" i="341"/>
  <c r="I169" i="341"/>
  <c r="E249" i="341"/>
  <c r="N104" i="341"/>
  <c r="K75" i="341"/>
  <c r="J75" i="341"/>
  <c r="H252" i="341"/>
  <c r="J83" i="341"/>
  <c r="G245" i="341"/>
  <c r="L224" i="341"/>
  <c r="N224" i="341"/>
  <c r="F193" i="341"/>
  <c r="M36" i="341"/>
  <c r="G304" i="341"/>
  <c r="E25" i="341"/>
  <c r="F25" i="341"/>
  <c r="M170" i="341"/>
  <c r="K32" i="341"/>
  <c r="F286" i="341"/>
  <c r="I293" i="341"/>
  <c r="G293" i="341"/>
  <c r="H196" i="341"/>
  <c r="G67" i="341"/>
  <c r="E9" i="341"/>
  <c r="H235" i="341"/>
  <c r="I235" i="341"/>
  <c r="L79" i="341"/>
  <c r="I238" i="341"/>
  <c r="E32" i="341"/>
  <c r="H239" i="341"/>
  <c r="F239" i="341"/>
  <c r="K82" i="341"/>
  <c r="E251" i="341"/>
  <c r="H297" i="341"/>
  <c r="E26" i="341"/>
  <c r="G26" i="341"/>
  <c r="J24" i="341"/>
  <c r="K144" i="341"/>
  <c r="I147" i="341"/>
  <c r="J95" i="341"/>
  <c r="L95" i="341"/>
  <c r="N184" i="341"/>
  <c r="J221" i="341"/>
  <c r="K148" i="341"/>
  <c r="M65" i="341"/>
  <c r="N65" i="341"/>
  <c r="E86" i="341"/>
  <c r="N218" i="341"/>
  <c r="L103" i="341"/>
  <c r="M72" i="341"/>
  <c r="J72" i="341"/>
  <c r="I174" i="341"/>
  <c r="N140" i="341"/>
  <c r="I271" i="341"/>
  <c r="H115" i="341"/>
  <c r="I115" i="341"/>
  <c r="G296" i="341"/>
  <c r="F162" i="341"/>
  <c r="M57" i="341"/>
  <c r="K193" i="341"/>
  <c r="L193" i="341"/>
  <c r="H140" i="341"/>
  <c r="I198" i="341"/>
  <c r="F275" i="341"/>
  <c r="N251" i="341"/>
  <c r="L251" i="341"/>
  <c r="G125" i="341"/>
  <c r="G278" i="341"/>
  <c r="H155" i="341"/>
  <c r="F263" i="341"/>
  <c r="H263" i="341"/>
  <c r="H157" i="341"/>
  <c r="H36" i="341"/>
  <c r="M13" i="341"/>
  <c r="F63" i="341"/>
  <c r="G63" i="341"/>
  <c r="I248" i="341"/>
  <c r="M92" i="341"/>
  <c r="I150" i="341"/>
  <c r="I75" i="341"/>
  <c r="H75" i="341"/>
  <c r="E49" i="341"/>
  <c r="L285" i="341"/>
  <c r="L62" i="341"/>
  <c r="N40" i="341"/>
  <c r="J40" i="341"/>
  <c r="K42" i="341"/>
  <c r="E234" i="341"/>
  <c r="H104" i="341"/>
  <c r="I209" i="341"/>
  <c r="E209" i="341"/>
  <c r="M266" i="341"/>
  <c r="H295" i="341"/>
  <c r="J211" i="341"/>
  <c r="J238" i="341"/>
  <c r="K238" i="341"/>
  <c r="F195" i="341"/>
  <c r="J12" i="341"/>
  <c r="E178" i="341"/>
  <c r="L279" i="341"/>
  <c r="K279" i="341"/>
  <c r="M287" i="341"/>
  <c r="F246" i="341"/>
  <c r="G214" i="341"/>
  <c r="I81" i="341"/>
  <c r="G81" i="341"/>
  <c r="J125" i="341"/>
  <c r="M299" i="341"/>
  <c r="I281" i="341"/>
  <c r="F243" i="341"/>
  <c r="E243" i="341"/>
  <c r="J210" i="341"/>
  <c r="N96" i="341"/>
  <c r="K130" i="341"/>
  <c r="J237" i="341"/>
  <c r="M237" i="341"/>
  <c r="G182" i="341"/>
  <c r="I283" i="341"/>
  <c r="F23" i="341"/>
  <c r="H92" i="341"/>
  <c r="I92" i="341"/>
  <c r="G291" i="341"/>
  <c r="I165" i="341"/>
  <c r="E107" i="341"/>
  <c r="M111" i="341"/>
  <c r="L111" i="341"/>
  <c r="N116" i="341"/>
  <c r="F19" i="341"/>
  <c r="E62" i="341"/>
  <c r="M107" i="341"/>
  <c r="J107" i="341"/>
  <c r="N121" i="341"/>
  <c r="J271" i="341"/>
  <c r="I206" i="341"/>
  <c r="I280" i="341"/>
  <c r="E280" i="341"/>
  <c r="K302" i="341"/>
  <c r="I284" i="341"/>
  <c r="K223" i="341"/>
  <c r="I31" i="341"/>
  <c r="E31" i="341"/>
  <c r="H93" i="341"/>
  <c r="I170" i="341"/>
  <c r="J262" i="341"/>
  <c r="E266" i="341"/>
  <c r="G266" i="341"/>
  <c r="L71" i="341"/>
  <c r="G121" i="341"/>
  <c r="J305" i="341"/>
  <c r="H237" i="341"/>
  <c r="E237" i="341"/>
  <c r="G141" i="341"/>
  <c r="N295" i="341"/>
  <c r="N286" i="341"/>
  <c r="J17" i="341"/>
  <c r="N17" i="341"/>
  <c r="G306" i="341"/>
  <c r="N197" i="341"/>
  <c r="G46" i="341"/>
  <c r="J243" i="341"/>
  <c r="N243" i="341"/>
  <c r="I60" i="341"/>
  <c r="F134" i="341"/>
  <c r="J119" i="341"/>
  <c r="N257" i="341"/>
  <c r="K257" i="341"/>
  <c r="I265" i="341"/>
  <c r="J128" i="341"/>
  <c r="I38" i="341"/>
  <c r="K250" i="341"/>
  <c r="L250" i="341"/>
  <c r="M294" i="341"/>
  <c r="H122" i="341"/>
  <c r="J132" i="341"/>
  <c r="N77" i="341"/>
  <c r="L77" i="341"/>
  <c r="G50" i="341"/>
  <c r="E71" i="341"/>
  <c r="G212" i="341"/>
  <c r="F58" i="341"/>
  <c r="G58" i="341"/>
  <c r="F130" i="341"/>
  <c r="M98" i="341"/>
  <c r="E37" i="341"/>
  <c r="L59" i="341"/>
  <c r="M59" i="341"/>
  <c r="G224" i="341"/>
  <c r="F244" i="341"/>
  <c r="H132" i="341"/>
  <c r="F17" i="341"/>
  <c r="E17" i="341"/>
  <c r="K55" i="341"/>
  <c r="G288" i="341"/>
  <c r="G68" i="341"/>
  <c r="M198" i="341"/>
  <c r="K198" i="341"/>
  <c r="M252" i="341"/>
  <c r="F161" i="341"/>
  <c r="N281" i="341"/>
  <c r="E57" i="341"/>
  <c r="F57" i="341"/>
  <c r="M88" i="341"/>
  <c r="H146" i="341"/>
  <c r="G215" i="341"/>
  <c r="I24" i="341"/>
  <c r="H24" i="341"/>
  <c r="M164" i="341"/>
  <c r="I201" i="341"/>
  <c r="L246" i="341"/>
  <c r="M205" i="341"/>
  <c r="N205" i="341"/>
  <c r="K172" i="341"/>
  <c r="G159" i="341"/>
  <c r="F179" i="341"/>
  <c r="G142" i="341"/>
  <c r="E142" i="341"/>
  <c r="J147" i="341"/>
  <c r="J233" i="341"/>
  <c r="L275" i="341"/>
  <c r="M241" i="341"/>
  <c r="L241" i="341"/>
  <c r="J155" i="341"/>
  <c r="M87" i="341"/>
  <c r="J240" i="341"/>
  <c r="E276" i="341"/>
  <c r="I276" i="341"/>
  <c r="N183" i="341"/>
  <c r="L249" i="341"/>
  <c r="E28" i="341"/>
  <c r="J21" i="341"/>
  <c r="M21" i="341"/>
  <c r="H126" i="341"/>
  <c r="I129" i="341"/>
  <c r="K81" i="341"/>
  <c r="G21" i="341"/>
  <c r="E21" i="341"/>
  <c r="G163" i="341"/>
  <c r="H205" i="341"/>
  <c r="L129" i="341"/>
  <c r="I203" i="341"/>
  <c r="G203" i="341"/>
  <c r="E117" i="341"/>
  <c r="H120" i="341"/>
  <c r="E289" i="341"/>
  <c r="H22" i="341"/>
  <c r="I22" i="341"/>
  <c r="K244" i="341"/>
  <c r="H61" i="341"/>
  <c r="E242" i="341"/>
  <c r="I47" i="341"/>
  <c r="H47" i="341"/>
  <c r="J188" i="341"/>
  <c r="M58" i="341"/>
  <c r="E258" i="341"/>
  <c r="N187" i="341"/>
  <c r="L187" i="341"/>
  <c r="G85" i="341"/>
  <c r="E91" i="341"/>
  <c r="N248" i="341"/>
  <c r="I277" i="341"/>
  <c r="G277" i="341"/>
  <c r="N142" i="341"/>
  <c r="J56" i="341"/>
  <c r="H27" i="341"/>
  <c r="J209" i="341"/>
  <c r="N209" i="341"/>
  <c r="J18" i="341"/>
  <c r="K134" i="341"/>
  <c r="M256" i="341"/>
  <c r="L169" i="341"/>
  <c r="N169" i="341"/>
  <c r="L225" i="341"/>
  <c r="I111" i="341"/>
  <c r="M220" i="341"/>
  <c r="I74" i="341"/>
  <c r="G74" i="341"/>
  <c r="E290" i="341"/>
  <c r="M27" i="341"/>
  <c r="M38" i="341"/>
  <c r="K61" i="341"/>
  <c r="N61" i="341"/>
  <c r="I241" i="341"/>
  <c r="H90" i="341"/>
  <c r="F216" i="341"/>
  <c r="F171" i="341"/>
  <c r="I171" i="341"/>
  <c r="H247" i="341"/>
  <c r="H89" i="341"/>
  <c r="J78" i="341"/>
  <c r="H230" i="341"/>
  <c r="F230" i="341"/>
  <c r="N181" i="341"/>
  <c r="E13" i="341"/>
  <c r="N165" i="341"/>
  <c r="L154" i="341"/>
  <c r="K154" i="341"/>
  <c r="L123" i="341"/>
  <c r="I300" i="341"/>
  <c r="J86" i="341"/>
  <c r="M290" i="341"/>
  <c r="K290" i="341"/>
  <c r="M48" i="341"/>
  <c r="I213" i="341"/>
  <c r="H285" i="341"/>
  <c r="L261" i="341"/>
  <c r="N261" i="341"/>
  <c r="F223" i="341"/>
  <c r="I12" i="341"/>
  <c r="L301" i="341"/>
  <c r="M85" i="341"/>
  <c r="K85" i="341"/>
  <c r="I116" i="341"/>
  <c r="E180" i="341"/>
  <c r="E78" i="341"/>
  <c r="J277" i="341"/>
  <c r="N277" i="341"/>
  <c r="M182" i="341"/>
  <c r="M273" i="341"/>
  <c r="E186" i="341"/>
  <c r="H236" i="341"/>
  <c r="I236" i="341"/>
  <c r="N124" i="341"/>
  <c r="K166" i="341"/>
  <c r="F233" i="341"/>
  <c r="M304" i="341"/>
  <c r="J304" i="341"/>
  <c r="J153" i="341"/>
  <c r="M11" i="341"/>
  <c r="G160" i="341"/>
  <c r="M226" i="341"/>
  <c r="L226" i="341"/>
  <c r="H112" i="341"/>
  <c r="J270" i="341"/>
  <c r="H136" i="341"/>
  <c r="K283" i="341"/>
  <c r="J283" i="341"/>
  <c r="L20" i="341"/>
  <c r="M194" i="341"/>
  <c r="H44" i="341"/>
  <c r="I40" i="341"/>
  <c r="E40" i="341"/>
  <c r="K160" i="341"/>
  <c r="M214" i="341"/>
  <c r="K60" i="341"/>
  <c r="J215" i="341"/>
  <c r="M215" i="341"/>
  <c r="F185" i="341"/>
  <c r="G227" i="341"/>
  <c r="I257" i="341"/>
  <c r="G261" i="341"/>
  <c r="H261" i="341"/>
  <c r="G262" i="341"/>
  <c r="H218" i="341"/>
  <c r="E207" i="341"/>
  <c r="J269" i="341"/>
  <c r="L269" i="341"/>
  <c r="H211" i="341"/>
  <c r="M293" i="341"/>
  <c r="H204" i="341"/>
  <c r="I73" i="341"/>
  <c r="F73" i="341"/>
  <c r="N9" i="341"/>
  <c r="N39" i="341"/>
  <c r="J51" i="341"/>
  <c r="L112" i="341"/>
  <c r="K112" i="341"/>
  <c r="M222" i="341"/>
  <c r="M106" i="341"/>
  <c r="I66" i="341"/>
  <c r="I102" i="341"/>
  <c r="H102" i="341"/>
  <c r="N289" i="341"/>
  <c r="F199" i="341"/>
  <c r="J186" i="341"/>
  <c r="N258" i="341"/>
  <c r="K258" i="341"/>
  <c r="M191" i="341"/>
  <c r="E137" i="341"/>
  <c r="H56" i="341"/>
  <c r="H87" i="341"/>
  <c r="G87" i="341"/>
  <c r="H197" i="341"/>
  <c r="N201" i="341"/>
  <c r="J274" i="341"/>
  <c r="J228" i="341"/>
  <c r="M228" i="341"/>
  <c r="M288" i="341"/>
  <c r="H250" i="341"/>
  <c r="N282" i="341"/>
  <c r="F101" i="341"/>
  <c r="I145" i="341"/>
  <c r="L23" i="341"/>
  <c r="N23" i="341"/>
  <c r="J6" i="341"/>
  <c r="H302" i="341"/>
  <c r="H99" i="341"/>
  <c r="M212" i="341"/>
  <c r="K212" i="341"/>
  <c r="G119" i="341"/>
  <c r="H175" i="341"/>
  <c r="E298" i="341"/>
  <c r="M136" i="341"/>
  <c r="J136" i="341"/>
  <c r="L131" i="341"/>
  <c r="E109" i="341"/>
  <c r="I301" i="341"/>
  <c r="J33" i="341"/>
  <c r="N33" i="341"/>
  <c r="K67" i="341"/>
  <c r="K74" i="341"/>
  <c r="G229" i="341"/>
  <c r="K141" i="341"/>
  <c r="J141" i="341"/>
  <c r="G184" i="341"/>
  <c r="H152" i="341"/>
  <c r="J230" i="341"/>
  <c r="M264" i="341"/>
  <c r="L264" i="341"/>
  <c r="F144" i="341"/>
  <c r="I138" i="341"/>
  <c r="G168" i="341"/>
  <c r="G52" i="341"/>
  <c r="E52" i="341"/>
  <c r="I299" i="341"/>
  <c r="I11" i="341"/>
  <c r="J69" i="341"/>
  <c r="J174" i="341"/>
  <c r="M174" i="341"/>
  <c r="J109" i="341"/>
  <c r="G15" i="341"/>
  <c r="G39" i="341"/>
  <c r="L16" i="341"/>
  <c r="J16" i="341"/>
  <c r="M34" i="341"/>
  <c r="K110" i="341"/>
  <c r="K26" i="341"/>
  <c r="N276" i="341"/>
  <c r="M276" i="341"/>
  <c r="J161" i="341"/>
  <c r="J267" i="341"/>
  <c r="J296" i="341"/>
  <c r="K19" i="341"/>
  <c r="M19" i="341"/>
  <c r="E118" i="341"/>
  <c r="J239" i="341"/>
  <c r="H53" i="341"/>
  <c r="L219" i="341"/>
  <c r="N219" i="341"/>
  <c r="E65" i="341"/>
  <c r="H35" i="341"/>
  <c r="L114" i="341"/>
  <c r="G240" i="341"/>
  <c r="F240" i="341"/>
  <c r="H254" i="341"/>
  <c r="K247" i="341"/>
  <c r="E183" i="341"/>
  <c r="I156" i="341"/>
  <c r="G156" i="341"/>
  <c r="M158" i="341"/>
  <c r="J146" i="341"/>
  <c r="F181" i="341"/>
  <c r="N94" i="341"/>
  <c r="M94" i="341"/>
  <c r="N64" i="341"/>
  <c r="E189" i="341"/>
  <c r="H166" i="341"/>
  <c r="M202" i="341"/>
  <c r="J202" i="341"/>
  <c r="I83" i="341"/>
  <c r="J171" i="341"/>
  <c r="I54" i="341"/>
  <c r="K29" i="341"/>
  <c r="M29" i="341"/>
  <c r="N135" i="341"/>
  <c r="F294" i="341"/>
  <c r="F105" i="341"/>
  <c r="N127" i="341"/>
  <c r="J127" i="341"/>
  <c r="E164" i="341"/>
  <c r="N159" i="341"/>
  <c r="H64" i="341"/>
  <c r="E16" i="341"/>
  <c r="I16" i="341"/>
  <c r="K143" i="341"/>
  <c r="M149" i="341"/>
  <c r="I274" i="341"/>
  <c r="J151" i="341"/>
  <c r="K151" i="341"/>
  <c r="J54" i="341"/>
  <c r="I217" i="341"/>
  <c r="L25" i="341"/>
  <c r="L53" i="341"/>
  <c r="M53" i="341"/>
  <c r="G192" i="341"/>
  <c r="J195" i="341"/>
  <c r="F190" i="341"/>
  <c r="I96" i="341"/>
  <c r="E96" i="341"/>
  <c r="G253" i="341"/>
  <c r="L192" i="341"/>
  <c r="M179" i="341"/>
  <c r="M22" i="341"/>
  <c r="J22" i="341"/>
  <c r="L139" i="341"/>
  <c r="G172" i="341"/>
  <c r="L236" i="341"/>
  <c r="M52" i="341"/>
  <c r="K52" i="341"/>
  <c r="F133" i="341"/>
  <c r="M43" i="341"/>
  <c r="E200" i="341"/>
  <c r="F169" i="341"/>
  <c r="G169" i="341"/>
  <c r="G249" i="341"/>
  <c r="K104" i="341"/>
  <c r="L75" i="341"/>
  <c r="E252" i="341"/>
  <c r="F252" i="341"/>
  <c r="L83" i="341"/>
  <c r="I245" i="341"/>
  <c r="K224" i="341"/>
  <c r="I193" i="341"/>
  <c r="H193" i="341"/>
  <c r="L36" i="341"/>
  <c r="E304" i="341"/>
  <c r="I25" i="341"/>
  <c r="N170" i="341"/>
  <c r="J170" i="341"/>
  <c r="L32" i="341"/>
  <c r="G286" i="341"/>
  <c r="F293" i="341"/>
  <c r="G196" i="341"/>
  <c r="I196" i="341"/>
  <c r="H67" i="341"/>
  <c r="F9" i="341"/>
  <c r="E235" i="341"/>
  <c r="J79" i="341"/>
  <c r="N79" i="341"/>
  <c r="F238" i="341"/>
  <c r="H32" i="341"/>
  <c r="E239" i="341"/>
  <c r="J82" i="341"/>
  <c r="N82" i="341"/>
  <c r="I251" i="341"/>
  <c r="F297" i="341"/>
  <c r="F26" i="341"/>
  <c r="N24" i="341"/>
  <c r="M24" i="341"/>
  <c r="M144" i="341"/>
  <c r="E147" i="341"/>
  <c r="N95" i="341"/>
  <c r="M184" i="341"/>
  <c r="J184" i="341"/>
  <c r="N221" i="341"/>
  <c r="L148" i="341"/>
  <c r="L65" i="341"/>
  <c r="G86" i="341"/>
  <c r="H86" i="341"/>
  <c r="K218" i="341"/>
  <c r="N103" i="341"/>
  <c r="L72" i="341"/>
  <c r="G174" i="341"/>
  <c r="H174" i="341"/>
  <c r="L140" i="341"/>
  <c r="F271" i="341"/>
  <c r="F115" i="341"/>
  <c r="F296" i="341"/>
  <c r="E296" i="341"/>
  <c r="G162" i="341"/>
  <c r="N57" i="341"/>
  <c r="J193" i="341"/>
  <c r="F140" i="341"/>
  <c r="I140" i="341"/>
  <c r="E198" i="341"/>
  <c r="H275" i="341"/>
  <c r="M251" i="341"/>
  <c r="E125" i="341"/>
  <c r="F125" i="341"/>
  <c r="E278" i="341"/>
  <c r="G155" i="341"/>
  <c r="I263" i="341"/>
  <c r="E157" i="341"/>
  <c r="F157" i="341"/>
  <c r="E36" i="341"/>
  <c r="K13" i="341"/>
  <c r="H63" i="341"/>
  <c r="G248" i="341"/>
  <c r="E248" i="341"/>
  <c r="N92" i="341"/>
  <c r="G150" i="341"/>
  <c r="E75" i="341"/>
  <c r="G49" i="341"/>
  <c r="I49" i="341"/>
  <c r="N285" i="341"/>
  <c r="J62" i="341"/>
  <c r="L40" i="341"/>
  <c r="N42" i="341"/>
  <c r="M42" i="341"/>
  <c r="H234" i="341"/>
  <c r="I104" i="341"/>
  <c r="F209" i="341"/>
  <c r="K266" i="341"/>
  <c r="L266" i="341"/>
  <c r="G295" i="341"/>
  <c r="N211" i="341"/>
  <c r="M238" i="341"/>
  <c r="E195" i="341"/>
  <c r="G195" i="341"/>
  <c r="L12" i="341"/>
  <c r="G178" i="341"/>
  <c r="J279" i="341"/>
  <c r="J287" i="341"/>
  <c r="N287" i="341"/>
  <c r="H246" i="341"/>
  <c r="E214" i="341"/>
  <c r="E81" i="341"/>
  <c r="M125" i="341"/>
  <c r="L125" i="341"/>
  <c r="N299" i="341"/>
  <c r="H281" i="341"/>
  <c r="I243" i="341"/>
  <c r="M210" i="341"/>
  <c r="K210" i="341"/>
  <c r="L96" i="341"/>
  <c r="J130" i="341"/>
  <c r="N237" i="341"/>
  <c r="H182" i="341"/>
  <c r="I182" i="341"/>
  <c r="H283" i="341"/>
  <c r="E23" i="341"/>
  <c r="F92" i="341"/>
  <c r="H291" i="341"/>
  <c r="F291" i="341"/>
  <c r="G165" i="341"/>
  <c r="F107" i="341"/>
  <c r="K111" i="341"/>
  <c r="J116" i="341"/>
  <c r="M116" i="341"/>
  <c r="H19" i="341"/>
  <c r="I62" i="341"/>
  <c r="L107" i="341"/>
  <c r="J121" i="341"/>
  <c r="K121" i="341"/>
  <c r="L271" i="341"/>
  <c r="H206" i="341"/>
  <c r="F280" i="341"/>
  <c r="L302" i="341"/>
  <c r="M302" i="341"/>
  <c r="E284" i="341"/>
  <c r="M223" i="341"/>
  <c r="H31" i="341"/>
  <c r="F93" i="341"/>
  <c r="I93" i="341"/>
  <c r="G170" i="341"/>
  <c r="L262" i="341"/>
  <c r="H266" i="341"/>
  <c r="J71" i="341"/>
  <c r="K71" i="341"/>
  <c r="F121" i="341"/>
  <c r="N305" i="341"/>
  <c r="G237" i="341"/>
  <c r="F141" i="341"/>
  <c r="E141" i="341"/>
  <c r="J295" i="341"/>
  <c r="K286" i="341"/>
  <c r="L17" i="341"/>
  <c r="E306" i="341"/>
  <c r="F306" i="341"/>
  <c r="J197" i="341"/>
  <c r="E46" i="341"/>
  <c r="M243" i="341"/>
  <c r="F60" i="341"/>
  <c r="G60" i="341"/>
  <c r="H134" i="341"/>
  <c r="N119" i="341"/>
  <c r="M257" i="341"/>
  <c r="E265" i="341"/>
  <c r="F265" i="341"/>
  <c r="L128" i="341"/>
  <c r="H38" i="341"/>
  <c r="J250" i="341"/>
  <c r="K294" i="341"/>
  <c r="L294" i="341"/>
  <c r="F122" i="341"/>
  <c r="M132" i="341"/>
  <c r="J77" i="341"/>
  <c r="F50" i="341"/>
  <c r="H50" i="341"/>
  <c r="I71" i="341"/>
  <c r="H212" i="341"/>
  <c r="E58" i="341"/>
  <c r="I130" i="341"/>
  <c r="E130" i="341"/>
  <c r="N98" i="341"/>
  <c r="G37" i="341"/>
  <c r="K59" i="341"/>
  <c r="H224" i="341"/>
  <c r="E224" i="341"/>
  <c r="H244" i="341"/>
  <c r="I132" i="341"/>
  <c r="I17" i="341"/>
  <c r="L55" i="341"/>
  <c r="M55" i="341"/>
  <c r="H288" i="341"/>
  <c r="F68" i="341"/>
  <c r="J198" i="341"/>
  <c r="L252" i="341"/>
  <c r="K252" i="341"/>
  <c r="I161" i="341"/>
  <c r="J281" i="341"/>
  <c r="I57" i="341"/>
  <c r="L88" i="341"/>
  <c r="N88" i="341"/>
  <c r="F146" i="341"/>
  <c r="F215" i="341"/>
  <c r="E24" i="341"/>
  <c r="J164" i="341"/>
  <c r="N164" i="341"/>
  <c r="F201" i="341"/>
  <c r="N246" i="341"/>
  <c r="L205" i="341"/>
  <c r="L172" i="341"/>
  <c r="N172" i="341"/>
  <c r="I159" i="341"/>
  <c r="H179" i="341"/>
  <c r="I142" i="341"/>
  <c r="N147" i="341"/>
  <c r="K147" i="341"/>
  <c r="N233" i="341"/>
  <c r="J275" i="341"/>
  <c r="N241" i="341"/>
  <c r="K155" i="341"/>
  <c r="M155" i="341"/>
  <c r="L87" i="341"/>
  <c r="K240" i="341"/>
  <c r="H276" i="341"/>
  <c r="L183" i="341"/>
  <c r="K183" i="341"/>
  <c r="N249" i="341"/>
  <c r="F28" i="341"/>
  <c r="K21" i="341"/>
  <c r="F126" i="341"/>
  <c r="E126" i="341"/>
  <c r="E129" i="341"/>
  <c r="M81" i="341"/>
  <c r="H21" i="341"/>
  <c r="F163" i="341"/>
  <c r="I163" i="341"/>
  <c r="F205" i="341"/>
  <c r="N129" i="341"/>
  <c r="F203" i="341"/>
  <c r="I117" i="341"/>
  <c r="F117" i="341"/>
  <c r="I120" i="341"/>
  <c r="G289" i="341"/>
  <c r="F22" i="341"/>
  <c r="N244" i="341"/>
  <c r="M244" i="341"/>
  <c r="F61" i="341"/>
  <c r="F242" i="341"/>
  <c r="G47" i="341"/>
  <c r="K188" i="341"/>
  <c r="L188" i="341"/>
  <c r="L58" i="341"/>
  <c r="F258" i="341"/>
  <c r="M187" i="341"/>
  <c r="E85" i="341"/>
  <c r="F85" i="341"/>
  <c r="H91" i="341"/>
  <c r="J248" i="341"/>
  <c r="E277" i="341"/>
  <c r="L142" i="341"/>
  <c r="K142" i="341"/>
  <c r="N56" i="341"/>
  <c r="E27" i="341"/>
  <c r="K209" i="341"/>
  <c r="K18" i="341"/>
  <c r="N18" i="341"/>
  <c r="J134" i="341"/>
  <c r="N256" i="341"/>
  <c r="J169" i="341"/>
  <c r="K225" i="341"/>
  <c r="N225" i="341"/>
  <c r="H111" i="341"/>
  <c r="N220" i="341"/>
  <c r="E74" i="341"/>
  <c r="G290" i="341"/>
  <c r="F290" i="341"/>
  <c r="L27" i="341"/>
  <c r="N38" i="341"/>
  <c r="M61" i="341"/>
  <c r="F241" i="341"/>
  <c r="H241" i="341"/>
  <c r="F90" i="341"/>
  <c r="H216" i="341"/>
  <c r="E171" i="341"/>
  <c r="E247" i="341"/>
  <c r="F247" i="341"/>
  <c r="F89" i="341"/>
  <c r="M78" i="341"/>
  <c r="G230" i="341"/>
  <c r="J181" i="341"/>
  <c r="K181" i="341"/>
  <c r="F13" i="341"/>
  <c r="J165" i="341"/>
  <c r="M154" i="341"/>
  <c r="N123" i="341"/>
  <c r="M123" i="341"/>
  <c r="H300" i="341"/>
  <c r="M86" i="341"/>
  <c r="J290" i="341"/>
  <c r="J48" i="341"/>
  <c r="K48" i="341"/>
  <c r="H213" i="341"/>
  <c r="F285" i="341"/>
  <c r="K261" i="341"/>
  <c r="E223" i="341"/>
  <c r="G223" i="341"/>
  <c r="F12" i="341"/>
  <c r="K301" i="341"/>
  <c r="N85" i="341"/>
  <c r="F116" i="341"/>
  <c r="E116" i="341"/>
  <c r="G180" i="341"/>
  <c r="H78" i="341"/>
  <c r="K277" i="341"/>
  <c r="K182" i="341"/>
  <c r="N182" i="341"/>
  <c r="N273" i="341"/>
  <c r="I186" i="341"/>
  <c r="G236" i="341"/>
  <c r="K124" i="341"/>
  <c r="M124" i="341"/>
  <c r="N166" i="341"/>
  <c r="I233" i="341"/>
  <c r="L304" i="341"/>
  <c r="K153" i="341"/>
  <c r="L153" i="341"/>
  <c r="L11" i="341"/>
  <c r="F160" i="341"/>
  <c r="N226" i="341"/>
  <c r="I112" i="341"/>
  <c r="F112" i="341"/>
  <c r="L270" i="341"/>
  <c r="I136" i="341"/>
  <c r="N283" i="341"/>
  <c r="K20" i="341"/>
  <c r="J20" i="341"/>
  <c r="L194" i="341"/>
  <c r="E44" i="341"/>
  <c r="F40" i="341"/>
  <c r="N160" i="341"/>
  <c r="L160" i="341"/>
  <c r="L214" i="341"/>
  <c r="L60" i="341"/>
  <c r="K215" i="341"/>
  <c r="H185" i="341"/>
  <c r="G185" i="341"/>
  <c r="F227" i="341"/>
  <c r="E257" i="341"/>
  <c r="F261" i="341"/>
  <c r="H262" i="341"/>
  <c r="I262" i="341"/>
  <c r="F218" i="341"/>
  <c r="G207" i="341"/>
  <c r="M269" i="341"/>
  <c r="F211" i="341"/>
  <c r="G211" i="341"/>
  <c r="L293" i="341"/>
  <c r="G204" i="341"/>
  <c r="H73" i="341"/>
  <c r="L9" i="341"/>
  <c r="M9" i="341"/>
  <c r="M39" i="341"/>
  <c r="M51" i="341"/>
  <c r="N112" i="341"/>
  <c r="J222" i="341"/>
  <c r="K222" i="341"/>
  <c r="N106" i="341"/>
  <c r="E66" i="341"/>
  <c r="G102" i="341"/>
  <c r="L289" i="341"/>
  <c r="J289" i="341"/>
  <c r="G199" i="341"/>
  <c r="M186" i="341"/>
  <c r="J258" i="341"/>
  <c r="N191" i="341"/>
  <c r="K191" i="341"/>
  <c r="F137" i="341"/>
  <c r="E56" i="341"/>
  <c r="F87" i="341"/>
  <c r="F197" i="341"/>
  <c r="I197" i="341"/>
  <c r="L201" i="341"/>
  <c r="K274" i="341"/>
  <c r="K228" i="341"/>
  <c r="L288" i="341"/>
  <c r="J288" i="341"/>
  <c r="G250" i="341"/>
  <c r="I250" i="341"/>
  <c r="I98" i="341"/>
  <c r="F103" i="341"/>
  <c r="H20" i="341"/>
  <c r="E270" i="341"/>
  <c r="E97" i="341"/>
  <c r="F97" i="341"/>
  <c r="K168" i="341"/>
  <c r="E124" i="341"/>
  <c r="H127" i="341"/>
  <c r="H77" i="341"/>
  <c r="E77" i="341"/>
  <c r="L126" i="341"/>
  <c r="K63" i="341"/>
  <c r="H6" i="341"/>
  <c r="J7" i="341"/>
  <c r="M7" i="341"/>
  <c r="H292" i="341"/>
  <c r="L138" i="341"/>
  <c r="E221" i="341"/>
  <c r="L268" i="341"/>
  <c r="J268" i="341"/>
  <c r="K117" i="341"/>
  <c r="H94" i="341"/>
  <c r="K173" i="341"/>
  <c r="F187" i="341"/>
  <c r="E187" i="341"/>
  <c r="M189" i="341"/>
  <c r="G139" i="341"/>
  <c r="N213" i="341"/>
  <c r="M303" i="341"/>
  <c r="K303" i="341"/>
  <c r="N45" i="341"/>
  <c r="K14" i="341"/>
  <c r="E42" i="341"/>
  <c r="G33" i="341"/>
  <c r="I33" i="341"/>
  <c r="L200" i="341"/>
  <c r="G55" i="341"/>
  <c r="N50" i="341"/>
  <c r="M253" i="341"/>
  <c r="J253" i="341"/>
  <c r="J272" i="341"/>
  <c r="F113" i="341"/>
  <c r="L254" i="341"/>
  <c r="L175" i="341"/>
  <c r="M175" i="341"/>
  <c r="G59" i="341"/>
  <c r="G272" i="341"/>
  <c r="K15" i="341"/>
  <c r="J216" i="341"/>
  <c r="L216" i="341"/>
  <c r="L163" i="341"/>
  <c r="J97" i="341"/>
  <c r="M76" i="341"/>
  <c r="N113" i="341"/>
  <c r="M113" i="341"/>
  <c r="G307" i="341"/>
  <c r="L185" i="341"/>
  <c r="G45" i="341"/>
  <c r="F10" i="341"/>
  <c r="H10" i="341"/>
  <c r="H18" i="341"/>
  <c r="J227" i="341"/>
  <c r="M203" i="341"/>
  <c r="J49" i="341"/>
  <c r="M49" i="341"/>
  <c r="E7" i="341"/>
  <c r="M108" i="341"/>
  <c r="K307" i="341"/>
  <c r="M35" i="341"/>
  <c r="N35" i="341"/>
  <c r="L31" i="341"/>
  <c r="J91" i="341"/>
  <c r="N70" i="341"/>
  <c r="M44" i="341"/>
  <c r="L44" i="341"/>
  <c r="I154" i="341"/>
  <c r="I279" i="341"/>
  <c r="L80" i="341"/>
  <c r="J235" i="341"/>
  <c r="N235" i="341"/>
  <c r="H69" i="341"/>
  <c r="H225" i="341"/>
  <c r="L265" i="341"/>
  <c r="J178" i="341"/>
  <c r="K178" i="341"/>
  <c r="H260" i="341"/>
  <c r="I151" i="341"/>
  <c r="K306" i="341"/>
  <c r="M120" i="341"/>
  <c r="L120" i="341"/>
  <c r="G149" i="341"/>
  <c r="F14" i="341"/>
  <c r="F231" i="341"/>
  <c r="H41" i="341"/>
  <c r="F41" i="341"/>
  <c r="N180" i="341"/>
  <c r="F114" i="341"/>
  <c r="H259" i="341"/>
  <c r="L73" i="341"/>
  <c r="M73" i="341"/>
  <c r="M145" i="341"/>
  <c r="L84" i="341"/>
  <c r="E76" i="341"/>
  <c r="K30" i="341"/>
  <c r="N30" i="341"/>
  <c r="N93" i="341"/>
  <c r="G106" i="341"/>
  <c r="M263" i="341"/>
  <c r="G222" i="341"/>
  <c r="E222" i="341"/>
  <c r="G82" i="341"/>
  <c r="F70" i="341"/>
  <c r="J46" i="341"/>
  <c r="G51" i="341"/>
  <c r="E51" i="341"/>
  <c r="N292" i="341"/>
  <c r="J28" i="341"/>
  <c r="N150" i="341"/>
  <c r="M255" i="341"/>
  <c r="N255" i="341"/>
  <c r="H84" i="341"/>
  <c r="G220" i="341"/>
  <c r="L68" i="341"/>
  <c r="N232" i="341"/>
  <c r="K232" i="341"/>
  <c r="M118" i="341"/>
  <c r="G267" i="341"/>
  <c r="N102" i="341"/>
  <c r="K207" i="341"/>
  <c r="J207" i="341"/>
  <c r="M37" i="341"/>
  <c r="I29" i="341"/>
  <c r="K89" i="341"/>
  <c r="E287" i="341"/>
  <c r="F287" i="341"/>
  <c r="F79" i="341"/>
  <c r="J234" i="341"/>
  <c r="H88" i="341"/>
  <c r="J208" i="341"/>
  <c r="L208" i="341"/>
  <c r="G194" i="341"/>
  <c r="N278" i="341"/>
  <c r="N204" i="341"/>
  <c r="I80" i="341"/>
  <c r="F80" i="341"/>
  <c r="L260" i="341"/>
  <c r="K10" i="341"/>
  <c r="H305" i="341"/>
  <c r="G255" i="341"/>
  <c r="F255" i="341"/>
  <c r="I72" i="341"/>
  <c r="G188" i="341"/>
  <c r="J90" i="341"/>
  <c r="L99" i="341"/>
  <c r="M99" i="341"/>
  <c r="G158" i="341"/>
  <c r="H43" i="341"/>
  <c r="F232" i="341"/>
  <c r="M206" i="341"/>
  <c r="K206" i="341"/>
  <c r="K177" i="341"/>
  <c r="F228" i="341"/>
  <c r="E30" i="341"/>
  <c r="F282" i="341"/>
  <c r="I282" i="341"/>
  <c r="N41" i="341"/>
  <c r="N152" i="341"/>
  <c r="M66" i="341"/>
  <c r="N242" i="341"/>
  <c r="M242" i="341"/>
  <c r="G148" i="341"/>
  <c r="E123" i="341"/>
  <c r="J229" i="341"/>
  <c r="N162" i="341"/>
  <c r="K162" i="341"/>
  <c r="F273" i="341"/>
  <c r="I208" i="341"/>
  <c r="I48" i="341"/>
  <c r="N298" i="341"/>
  <c r="M298" i="341"/>
  <c r="G108" i="341"/>
  <c r="H128" i="341"/>
  <c r="I210" i="341"/>
  <c r="J231" i="341"/>
  <c r="K231" i="341"/>
  <c r="J190" i="341"/>
  <c r="N101" i="341"/>
  <c r="K157" i="341"/>
  <c r="M291" i="341"/>
  <c r="N291" i="341"/>
  <c r="I219" i="341"/>
  <c r="G135" i="341"/>
  <c r="G268" i="341"/>
  <c r="E226" i="341"/>
  <c r="H226" i="341"/>
  <c r="F202" i="341"/>
  <c r="I256" i="341"/>
  <c r="G303" i="341"/>
  <c r="M245" i="341"/>
  <c r="N245" i="341"/>
  <c r="H110" i="341"/>
  <c r="H143" i="341"/>
  <c r="I34" i="341"/>
  <c r="N199" i="341"/>
  <c r="M199" i="341"/>
  <c r="M167" i="341"/>
  <c r="F167" i="341"/>
  <c r="F269" i="341"/>
  <c r="F176" i="341"/>
  <c r="H176" i="341"/>
  <c r="K297" i="341"/>
  <c r="M300" i="341"/>
  <c r="J156" i="341"/>
  <c r="J133" i="341"/>
  <c r="K133" i="341"/>
  <c r="J176" i="341"/>
  <c r="M8" i="341"/>
  <c r="L217" i="341"/>
  <c r="K105" i="341"/>
  <c r="J105" i="341"/>
  <c r="L115" i="341"/>
  <c r="M47" i="341"/>
  <c r="H264" i="341"/>
  <c r="N196" i="341"/>
  <c r="M196" i="341"/>
  <c r="H100" i="341"/>
  <c r="F173" i="341"/>
  <c r="E177" i="341"/>
  <c r="M122" i="341"/>
  <c r="J122" i="341"/>
  <c r="H153" i="341"/>
  <c r="J280" i="341"/>
  <c r="G95" i="341"/>
  <c r="M284" i="341"/>
  <c r="L284" i="341"/>
  <c r="H191" i="341"/>
  <c r="G131" i="341"/>
  <c r="L137" i="341"/>
  <c r="G8" i="341"/>
  <c r="F8" i="341"/>
  <c r="N259" i="341"/>
  <c r="F98" i="341"/>
  <c r="G103" i="341"/>
  <c r="E103" i="341"/>
  <c r="I20" i="341"/>
  <c r="H270" i="341"/>
  <c r="G97" i="341"/>
  <c r="J168" i="341"/>
  <c r="L168" i="341"/>
  <c r="F124" i="341"/>
  <c r="E127" i="341"/>
  <c r="F77" i="341"/>
  <c r="K126" i="341"/>
  <c r="N126" i="341"/>
  <c r="J63" i="341"/>
  <c r="F6" i="341"/>
  <c r="L7" i="341"/>
  <c r="I292" i="341"/>
  <c r="E292" i="341"/>
  <c r="J138" i="341"/>
  <c r="F221" i="341"/>
  <c r="M268" i="341"/>
  <c r="J117" i="341"/>
  <c r="N117" i="341"/>
  <c r="I94" i="341"/>
  <c r="J173" i="341"/>
  <c r="I187" i="341"/>
  <c r="J189" i="341"/>
  <c r="N189" i="341"/>
  <c r="F139" i="341"/>
  <c r="M213" i="341"/>
  <c r="N303" i="341"/>
  <c r="L45" i="341"/>
  <c r="J45" i="341"/>
  <c r="J14" i="341"/>
  <c r="G42" i="341"/>
  <c r="F33" i="341"/>
  <c r="J200" i="341"/>
  <c r="N200" i="341"/>
  <c r="F55" i="341"/>
  <c r="M50" i="341"/>
  <c r="N253" i="341"/>
  <c r="N272" i="341"/>
  <c r="K272" i="341"/>
  <c r="E113" i="341"/>
  <c r="N254" i="341"/>
  <c r="N175" i="341"/>
  <c r="H59" i="341"/>
  <c r="E59" i="341"/>
  <c r="E272" i="341"/>
  <c r="M15" i="341"/>
  <c r="N216" i="341"/>
  <c r="K163" i="341"/>
  <c r="N163" i="341"/>
  <c r="M97" i="341"/>
  <c r="J76" i="341"/>
  <c r="K113" i="341"/>
  <c r="E307" i="341"/>
  <c r="F307" i="341"/>
  <c r="M185" i="341"/>
  <c r="F45" i="341"/>
  <c r="G10" i="341"/>
  <c r="F18" i="341"/>
  <c r="I18" i="341"/>
  <c r="N227" i="341"/>
  <c r="N203" i="341"/>
  <c r="N49" i="341"/>
  <c r="F7" i="341"/>
  <c r="H7" i="341"/>
  <c r="J108" i="341"/>
  <c r="N307" i="341"/>
  <c r="J35" i="341"/>
  <c r="M31" i="341"/>
  <c r="J31" i="341"/>
  <c r="K91" i="341"/>
  <c r="J70" i="341"/>
  <c r="N44" i="341"/>
  <c r="F154" i="341"/>
  <c r="G154" i="341"/>
  <c r="F279" i="341"/>
  <c r="N80" i="341"/>
  <c r="K235" i="341"/>
  <c r="I69" i="341"/>
  <c r="G69" i="341"/>
  <c r="G225" i="341"/>
  <c r="J265" i="341"/>
  <c r="L178" i="341"/>
  <c r="G260" i="341"/>
  <c r="E260" i="341"/>
  <c r="G151" i="341"/>
  <c r="M306" i="341"/>
  <c r="N120" i="341"/>
  <c r="E149" i="341"/>
  <c r="H149" i="341"/>
  <c r="I14" i="341"/>
  <c r="E231" i="341"/>
  <c r="G41" i="341"/>
  <c r="M180" i="341"/>
  <c r="L180" i="341"/>
  <c r="H114" i="341"/>
  <c r="E259" i="341"/>
  <c r="J73" i="341"/>
  <c r="K145" i="341"/>
  <c r="L145" i="341"/>
  <c r="J84" i="341"/>
  <c r="I76" i="341"/>
  <c r="J30" i="341"/>
  <c r="J93" i="341"/>
  <c r="M93" i="341"/>
  <c r="H106" i="341"/>
  <c r="L263" i="341"/>
  <c r="H222" i="341"/>
  <c r="I82" i="341"/>
  <c r="H82" i="341"/>
  <c r="G70" i="341"/>
  <c r="L46" i="341"/>
  <c r="F51" i="341"/>
  <c r="M292" i="341"/>
  <c r="K292" i="341"/>
  <c r="M28" i="341"/>
  <c r="K150" i="341"/>
  <c r="K255" i="341"/>
  <c r="G84" i="341"/>
  <c r="F84" i="341"/>
  <c r="I220" i="341"/>
  <c r="M68" i="341"/>
  <c r="L232" i="341"/>
  <c r="J118" i="341"/>
  <c r="L118" i="341"/>
  <c r="E267" i="341"/>
  <c r="M102" i="341"/>
  <c r="M207" i="341"/>
  <c r="K37" i="341"/>
  <c r="N37" i="341"/>
  <c r="G29" i="341"/>
  <c r="M89" i="341"/>
  <c r="I287" i="341"/>
  <c r="G79" i="341"/>
  <c r="I79" i="341"/>
  <c r="M234" i="341"/>
  <c r="I88" i="341"/>
  <c r="N208" i="341"/>
  <c r="F194" i="341"/>
  <c r="E194" i="341"/>
  <c r="J278" i="341"/>
  <c r="M204" i="341"/>
  <c r="G80" i="341"/>
  <c r="J260" i="341"/>
  <c r="N260" i="341"/>
  <c r="M10" i="341"/>
  <c r="G305" i="341"/>
  <c r="E255" i="341"/>
  <c r="F72" i="341"/>
  <c r="H72" i="341"/>
  <c r="E188" i="341"/>
  <c r="N90" i="341"/>
  <c r="K99" i="341"/>
  <c r="E158" i="341"/>
  <c r="H158" i="341"/>
  <c r="F43" i="341"/>
  <c r="E232" i="341"/>
  <c r="J206" i="341"/>
  <c r="J177" i="341"/>
  <c r="M177" i="341"/>
  <c r="H228" i="341"/>
  <c r="F30" i="341"/>
  <c r="H282" i="341"/>
  <c r="M41" i="341"/>
  <c r="J41" i="341"/>
  <c r="J152" i="341"/>
  <c r="N66" i="341"/>
  <c r="J242" i="341"/>
  <c r="F148" i="341"/>
  <c r="E148" i="341"/>
  <c r="I123" i="341"/>
  <c r="K229" i="341"/>
  <c r="M162" i="341"/>
  <c r="G273" i="341"/>
  <c r="H273" i="341"/>
  <c r="F208" i="341"/>
  <c r="H48" i="341"/>
  <c r="J298" i="341"/>
  <c r="E108" i="341"/>
  <c r="F108" i="341"/>
  <c r="F128" i="341"/>
  <c r="E210" i="341"/>
  <c r="N231" i="341"/>
  <c r="N190" i="341"/>
  <c r="L190" i="341"/>
  <c r="J101" i="341"/>
  <c r="M157" i="341"/>
  <c r="J291" i="341"/>
  <c r="F219" i="341"/>
  <c r="E219" i="341"/>
  <c r="F135" i="341"/>
  <c r="H268" i="341"/>
  <c r="G226" i="341"/>
  <c r="G202" i="341"/>
  <c r="E202" i="341"/>
  <c r="F256" i="341"/>
  <c r="E303" i="341"/>
  <c r="L245" i="341"/>
  <c r="I110" i="341"/>
  <c r="E110" i="341"/>
  <c r="G143" i="341"/>
  <c r="E34" i="341"/>
  <c r="J199" i="341"/>
  <c r="N167" i="341"/>
  <c r="K167" i="341"/>
  <c r="G167" i="341"/>
  <c r="H269" i="341"/>
  <c r="I176" i="341"/>
  <c r="L297" i="341"/>
  <c r="N297" i="341"/>
  <c r="N300" i="341"/>
  <c r="K156" i="341"/>
  <c r="L133" i="341"/>
  <c r="N176" i="341"/>
  <c r="M176" i="341"/>
  <c r="K8" i="341"/>
  <c r="M217" i="341"/>
  <c r="N105" i="341"/>
  <c r="J115" i="341"/>
  <c r="M115" i="341"/>
  <c r="L47" i="341"/>
  <c r="I264" i="341"/>
  <c r="K196" i="341"/>
  <c r="E100" i="341"/>
  <c r="G100" i="341"/>
  <c r="H173" i="341"/>
  <c r="G177" i="341"/>
  <c r="K122" i="341"/>
  <c r="F153" i="341"/>
  <c r="G153" i="341"/>
  <c r="N280" i="341"/>
  <c r="I95" i="341"/>
  <c r="N284" i="341"/>
  <c r="F191" i="341"/>
  <c r="I191" i="341"/>
  <c r="E131" i="341"/>
  <c r="K137" i="341"/>
  <c r="E8" i="341"/>
  <c r="J259" i="341"/>
  <c r="K259" i="341"/>
  <c r="L100" i="341"/>
  <c r="H98" i="341"/>
  <c r="I103" i="341"/>
  <c r="E20" i="341"/>
  <c r="G20" i="341"/>
  <c r="G270" i="341"/>
  <c r="I97" i="341"/>
  <c r="M168" i="341"/>
  <c r="G124" i="341"/>
  <c r="I124" i="341"/>
  <c r="F127" i="341"/>
  <c r="I77" i="341"/>
  <c r="M126" i="341"/>
  <c r="M63" i="341"/>
  <c r="L63" i="341"/>
  <c r="I6" i="341"/>
  <c r="N7" i="341"/>
  <c r="F292" i="341"/>
  <c r="M138" i="341"/>
  <c r="N138" i="341"/>
  <c r="G221" i="341"/>
  <c r="N268" i="341"/>
  <c r="M117" i="341"/>
  <c r="F94" i="341"/>
  <c r="E94" i="341"/>
  <c r="N173" i="341"/>
  <c r="H187" i="341"/>
  <c r="L189" i="341"/>
  <c r="H139" i="341"/>
  <c r="E139" i="341"/>
  <c r="L213" i="341"/>
  <c r="J303" i="341"/>
  <c r="M45" i="341"/>
  <c r="N14" i="341"/>
  <c r="L14" i="341"/>
  <c r="H42" i="341"/>
  <c r="E33" i="341"/>
  <c r="K200" i="341"/>
  <c r="H55" i="341"/>
  <c r="I55" i="341"/>
  <c r="L50" i="341"/>
  <c r="L253" i="341"/>
  <c r="L272" i="341"/>
  <c r="G113" i="341"/>
  <c r="H113" i="341"/>
  <c r="J254" i="341"/>
  <c r="K175" i="341"/>
  <c r="F59" i="341"/>
  <c r="I272" i="341"/>
  <c r="F272" i="341"/>
  <c r="L15" i="341"/>
  <c r="M216" i="341"/>
  <c r="M163" i="341"/>
  <c r="K97" i="341"/>
  <c r="L97" i="341"/>
  <c r="N76" i="341"/>
  <c r="L113" i="341"/>
  <c r="H307" i="341"/>
  <c r="J185" i="341"/>
  <c r="K185" i="341"/>
  <c r="H45" i="341"/>
  <c r="I10" i="341"/>
  <c r="E18" i="341"/>
  <c r="M227" i="341"/>
  <c r="L227" i="341"/>
  <c r="L203" i="341"/>
  <c r="K49" i="341"/>
  <c r="I7" i="341"/>
  <c r="L108" i="341"/>
  <c r="K108" i="341"/>
  <c r="J307" i="341"/>
  <c r="L35" i="341"/>
  <c r="K31" i="341"/>
  <c r="M91" i="341"/>
  <c r="L91" i="341"/>
  <c r="K70" i="341"/>
  <c r="J44" i="341"/>
  <c r="E154" i="341"/>
  <c r="E279" i="341"/>
  <c r="H279" i="341"/>
  <c r="K80" i="341"/>
  <c r="L235" i="341"/>
  <c r="E69" i="341"/>
  <c r="E225" i="341"/>
  <c r="F225" i="341"/>
  <c r="M265" i="341"/>
  <c r="M178" i="341"/>
  <c r="F260" i="341"/>
  <c r="F151" i="341"/>
  <c r="H151" i="341"/>
  <c r="J306" i="341"/>
  <c r="J120" i="341"/>
  <c r="F149" i="341"/>
  <c r="E14" i="341"/>
  <c r="H14" i="341"/>
  <c r="I231" i="341"/>
  <c r="E41" i="341"/>
  <c r="J180" i="341"/>
  <c r="I114" i="341"/>
  <c r="G114" i="341"/>
  <c r="G259" i="341"/>
  <c r="N73" i="341"/>
  <c r="J145" i="341"/>
  <c r="K84" i="341"/>
  <c r="M84" i="341"/>
  <c r="H76" i="341"/>
  <c r="M30" i="341"/>
  <c r="L93" i="341"/>
  <c r="I106" i="341"/>
  <c r="F106" i="341"/>
  <c r="J263" i="341"/>
  <c r="F222" i="341"/>
  <c r="E82" i="341"/>
  <c r="H70" i="341"/>
  <c r="I70" i="341"/>
  <c r="N46" i="341"/>
  <c r="I51" i="341"/>
  <c r="L292" i="341"/>
  <c r="L28" i="341"/>
  <c r="N28" i="341"/>
  <c r="M150" i="341"/>
  <c r="L255" i="341"/>
  <c r="I84" i="341"/>
  <c r="F220" i="341"/>
  <c r="H220" i="341"/>
  <c r="K68" i="341"/>
  <c r="M232" i="341"/>
  <c r="N118" i="341"/>
  <c r="F267" i="341"/>
  <c r="H267" i="341"/>
  <c r="L102" i="341"/>
  <c r="N207" i="341"/>
  <c r="J37" i="341"/>
  <c r="E29" i="341"/>
  <c r="H29" i="341"/>
  <c r="L89" i="341"/>
  <c r="H287" i="341"/>
  <c r="E79" i="341"/>
  <c r="N234" i="341"/>
  <c r="K234" i="341"/>
  <c r="F88" i="341"/>
  <c r="M208" i="341"/>
  <c r="H194" i="341"/>
  <c r="L278" i="341"/>
  <c r="K278" i="341"/>
  <c r="J204" i="341"/>
  <c r="E80" i="341"/>
  <c r="M260" i="341"/>
  <c r="N10" i="341"/>
  <c r="J10" i="341"/>
  <c r="I305" i="341"/>
  <c r="H255" i="341"/>
  <c r="G72" i="341"/>
  <c r="F188" i="341"/>
  <c r="H188" i="341"/>
  <c r="M90" i="341"/>
  <c r="J99" i="341"/>
  <c r="F158" i="341"/>
  <c r="I43" i="341"/>
  <c r="E43" i="341"/>
  <c r="G232" i="341"/>
  <c r="N206" i="341"/>
  <c r="N177" i="341"/>
  <c r="I228" i="341"/>
  <c r="E228" i="341"/>
  <c r="I30" i="341"/>
  <c r="E282" i="341"/>
  <c r="K41" i="341"/>
  <c r="K152" i="341"/>
  <c r="L152" i="341"/>
  <c r="L66" i="341"/>
  <c r="K242" i="341"/>
  <c r="H148" i="341"/>
  <c r="H123" i="341"/>
  <c r="F123" i="341"/>
  <c r="M229" i="341"/>
  <c r="J162" i="341"/>
  <c r="E273" i="341"/>
  <c r="G208" i="341"/>
  <c r="E208" i="341"/>
  <c r="E48" i="341"/>
  <c r="K298" i="341"/>
  <c r="H108" i="341"/>
  <c r="E128" i="341"/>
  <c r="G128" i="341"/>
  <c r="F210" i="341"/>
  <c r="M231" i="341"/>
  <c r="M190" i="341"/>
  <c r="K101" i="341"/>
  <c r="L101" i="341"/>
  <c r="N157" i="341"/>
  <c r="L291" i="341"/>
  <c r="H219" i="341"/>
  <c r="H135" i="341"/>
  <c r="E135" i="341"/>
  <c r="F268" i="341"/>
  <c r="I226" i="341"/>
  <c r="I202" i="341"/>
  <c r="H256" i="341"/>
  <c r="G256" i="341"/>
  <c r="H303" i="341"/>
  <c r="K245" i="341"/>
  <c r="G110" i="341"/>
  <c r="E143" i="341"/>
  <c r="F143" i="341"/>
  <c r="G34" i="341"/>
  <c r="K199" i="341"/>
  <c r="J167" i="341"/>
  <c r="E167" i="341"/>
  <c r="H167" i="341"/>
  <c r="G269" i="341"/>
  <c r="G176" i="341"/>
  <c r="M297" i="341"/>
  <c r="J300" i="341"/>
  <c r="L300" i="341"/>
  <c r="M156" i="341"/>
  <c r="N133" i="341"/>
  <c r="L176" i="341"/>
  <c r="J8" i="341"/>
  <c r="N8" i="341"/>
  <c r="J217" i="341"/>
  <c r="M105" i="341"/>
  <c r="K115" i="341"/>
  <c r="K47" i="341"/>
  <c r="N47" i="341"/>
  <c r="G264" i="341"/>
  <c r="L196" i="341"/>
  <c r="I100" i="341"/>
  <c r="E173" i="341"/>
  <c r="I173" i="341"/>
  <c r="H177" i="341"/>
  <c r="N122" i="341"/>
  <c r="I153" i="341"/>
  <c r="L280" i="341"/>
  <c r="M280" i="341"/>
  <c r="F95" i="341"/>
  <c r="J284" i="341"/>
  <c r="G191" i="341"/>
  <c r="H131" i="341"/>
  <c r="I131" i="341"/>
  <c r="N137" i="341"/>
  <c r="I8" i="341"/>
  <c r="L259" i="341"/>
  <c r="K100" i="341"/>
  <c r="N100" i="341"/>
  <c r="G98" i="341"/>
  <c r="H103" i="341"/>
  <c r="F20" i="341"/>
  <c r="I270" i="341"/>
  <c r="F270" i="341"/>
  <c r="H97" i="341"/>
  <c r="N168" i="341"/>
  <c r="H124" i="341"/>
  <c r="I127" i="341"/>
  <c r="G127" i="341"/>
  <c r="G77" i="341"/>
  <c r="J126" i="341"/>
  <c r="N63" i="341"/>
  <c r="E6" i="341"/>
  <c r="G6" i="341"/>
  <c r="K7" i="341"/>
  <c r="G292" i="341"/>
  <c r="K138" i="341"/>
  <c r="I221" i="341"/>
  <c r="H221" i="341"/>
  <c r="K268" i="341"/>
  <c r="L117" i="341"/>
  <c r="G94" i="341"/>
  <c r="M173" i="341"/>
  <c r="L173" i="341"/>
  <c r="G187" i="341"/>
  <c r="K189" i="341"/>
  <c r="I139" i="341"/>
  <c r="J213" i="341"/>
  <c r="K213" i="341"/>
  <c r="L303" i="341"/>
  <c r="K45" i="341"/>
  <c r="M14" i="341"/>
  <c r="I42" i="341"/>
  <c r="F42" i="341"/>
  <c r="H33" i="341"/>
  <c r="M200" i="341"/>
  <c r="E55" i="341"/>
  <c r="J50" i="341"/>
  <c r="K50" i="341"/>
  <c r="K253" i="341"/>
  <c r="M272" i="341"/>
  <c r="I113" i="341"/>
  <c r="M254" i="341"/>
  <c r="K254" i="341"/>
  <c r="J175" i="341"/>
  <c r="I59" i="341"/>
  <c r="H272" i="341"/>
  <c r="J15" i="341"/>
  <c r="N15" i="341"/>
  <c r="K216" i="341"/>
  <c r="J163" i="341"/>
  <c r="N97" i="341"/>
  <c r="K76" i="341"/>
  <c r="L76" i="341"/>
  <c r="J113" i="341"/>
  <c r="I307" i="341"/>
  <c r="N185" i="341"/>
  <c r="E45" i="341"/>
  <c r="I45" i="341"/>
  <c r="E10" i="341"/>
  <c r="G18" i="341"/>
  <c r="K227" i="341"/>
  <c r="J203" i="341"/>
  <c r="K203" i="341"/>
  <c r="L49" i="341"/>
  <c r="G7" i="341"/>
  <c r="N108" i="341"/>
  <c r="M307" i="341"/>
  <c r="L307" i="341"/>
  <c r="K35" i="341"/>
  <c r="N31" i="341"/>
  <c r="N91" i="341"/>
  <c r="M70" i="341"/>
  <c r="L70" i="341"/>
  <c r="K44" i="341"/>
  <c r="H154" i="341"/>
  <c r="G279" i="341"/>
  <c r="J80" i="341"/>
  <c r="M80" i="341"/>
  <c r="M235" i="341"/>
  <c r="F69" i="341"/>
  <c r="I225" i="341"/>
  <c r="K265" i="341"/>
  <c r="N265" i="341"/>
  <c r="N178" i="341"/>
  <c r="I260" i="341"/>
  <c r="E151" i="341"/>
  <c r="L306" i="341"/>
  <c r="N306" i="341"/>
  <c r="K120" i="341"/>
  <c r="I149" i="341"/>
  <c r="G14" i="341"/>
  <c r="G231" i="341"/>
  <c r="H231" i="341"/>
  <c r="I41" i="341"/>
  <c r="K180" i="341"/>
  <c r="E114" i="341"/>
  <c r="F259" i="341"/>
  <c r="I259" i="341"/>
  <c r="K73" i="341"/>
  <c r="N145" i="341"/>
  <c r="N84" i="341"/>
  <c r="G76" i="341"/>
  <c r="F76" i="341"/>
  <c r="L30" i="341"/>
  <c r="K93" i="341"/>
  <c r="E106" i="341"/>
  <c r="N263" i="341"/>
  <c r="K263" i="341"/>
  <c r="I222" i="341"/>
  <c r="F82" i="341"/>
  <c r="E70" i="341"/>
  <c r="M46" i="341"/>
  <c r="K46" i="341"/>
  <c r="H51" i="341"/>
  <c r="J292" i="341"/>
  <c r="K28" i="341"/>
  <c r="J150" i="341"/>
  <c r="L150" i="341"/>
  <c r="J255" i="341"/>
  <c r="E84" i="341"/>
  <c r="E220" i="341"/>
  <c r="N68" i="341"/>
  <c r="J68" i="341"/>
  <c r="J232" i="341"/>
  <c r="K118" i="341"/>
  <c r="I267" i="341"/>
  <c r="K102" i="341"/>
  <c r="J102" i="341"/>
  <c r="L207" i="341"/>
  <c r="L37" i="341"/>
  <c r="F29" i="341"/>
  <c r="J89" i="341"/>
  <c r="N89" i="341"/>
  <c r="G287" i="341"/>
  <c r="H79" i="341"/>
  <c r="L234" i="341"/>
  <c r="E88" i="341"/>
  <c r="G88" i="341"/>
  <c r="K208" i="341"/>
  <c r="I194" i="341"/>
  <c r="M278" i="341"/>
  <c r="K204" i="341"/>
  <c r="L204" i="341"/>
  <c r="H80" i="341"/>
  <c r="K260" i="341"/>
  <c r="L10" i="341"/>
  <c r="F305" i="341"/>
  <c r="E305" i="341"/>
  <c r="I255" i="341"/>
  <c r="E72" i="341"/>
  <c r="I188" i="341"/>
  <c r="K90" i="341"/>
  <c r="L90" i="341"/>
  <c r="N99" i="341"/>
  <c r="I158" i="341"/>
  <c r="G43" i="341"/>
  <c r="I232" i="341"/>
  <c r="H232" i="341"/>
  <c r="L206" i="341"/>
  <c r="L177" i="341"/>
  <c r="G228" i="341"/>
  <c r="H30" i="341"/>
  <c r="G30" i="341"/>
  <c r="G282" i="341"/>
  <c r="L41" i="341"/>
  <c r="M152" i="341"/>
  <c r="J66" i="341"/>
  <c r="K66" i="341"/>
  <c r="L242" i="341"/>
  <c r="I148" i="341"/>
  <c r="G123" i="341"/>
  <c r="L229" i="341"/>
  <c r="N229" i="341"/>
  <c r="L162" i="341"/>
  <c r="I273" i="341"/>
  <c r="H208" i="341"/>
  <c r="G48" i="341"/>
  <c r="F48" i="341"/>
  <c r="L298" i="341"/>
  <c r="I108" i="341"/>
  <c r="I128" i="341"/>
  <c r="G210" i="341"/>
  <c r="H210" i="341"/>
  <c r="L231" i="341"/>
  <c r="K190" i="341"/>
  <c r="M101" i="341"/>
  <c r="J157" i="341"/>
  <c r="L157" i="341"/>
  <c r="K291" i="341"/>
  <c r="G219" i="341"/>
  <c r="I135" i="341"/>
  <c r="I268" i="341"/>
  <c r="E268" i="341"/>
  <c r="F226" i="341"/>
  <c r="H202" i="341"/>
  <c r="E256" i="341"/>
  <c r="I303" i="341"/>
  <c r="F303" i="341"/>
  <c r="J245" i="341"/>
  <c r="F110" i="341"/>
  <c r="I143" i="341"/>
  <c r="F34" i="341"/>
  <c r="H34" i="341"/>
  <c r="L199" i="341"/>
  <c r="L167" i="341"/>
  <c r="I167" i="341"/>
  <c r="E269" i="341"/>
  <c r="I269" i="341"/>
  <c r="E176" i="341"/>
  <c r="J297" i="341"/>
  <c r="K300" i="341"/>
  <c r="L156" i="341"/>
  <c r="N156" i="341"/>
  <c r="M133" i="341"/>
  <c r="K176" i="341"/>
  <c r="L8" i="341"/>
  <c r="N217" i="341"/>
  <c r="K217" i="341"/>
  <c r="L105" i="341"/>
  <c r="N115" i="341"/>
  <c r="J47" i="341"/>
  <c r="E264" i="341"/>
  <c r="F264" i="341"/>
  <c r="J196" i="341"/>
  <c r="F100" i="341"/>
  <c r="G173" i="341"/>
  <c r="I177" i="341"/>
  <c r="F177" i="341"/>
  <c r="L122" i="341"/>
  <c r="E153" i="341"/>
  <c r="K280" i="341"/>
  <c r="E95" i="341"/>
  <c r="H95" i="341"/>
  <c r="K284" i="341"/>
  <c r="E191" i="341"/>
  <c r="F131" i="341"/>
  <c r="M137" i="341"/>
  <c r="J137" i="341"/>
  <c r="H8" i="341"/>
  <c r="M259" i="341"/>
  <c r="J100" i="341"/>
  <c r="M100" i="341"/>
</calcChain>
</file>

<file path=xl/sharedStrings.xml><?xml version="1.0" encoding="utf-8"?>
<sst xmlns="http://schemas.openxmlformats.org/spreadsheetml/2006/main" count="27096" uniqueCount="2162">
  <si>
    <t>NCC Rating (MVA)</t>
  </si>
  <si>
    <t>&lt;-- Dropdown List of Variable Selection</t>
  </si>
  <si>
    <t>SUMMER</t>
  </si>
  <si>
    <t>WINTER</t>
  </si>
  <si>
    <t>Substation List</t>
  </si>
  <si>
    <t>Substation 
Type</t>
  </si>
  <si>
    <t>2022/23</t>
  </si>
  <si>
    <t>2023/24</t>
  </si>
  <si>
    <t>2024/25</t>
  </si>
  <si>
    <t>2025/26</t>
  </si>
  <si>
    <t>2026/27</t>
  </si>
  <si>
    <t>Comments</t>
  </si>
  <si>
    <t>Sub Brief</t>
  </si>
  <si>
    <t>Substation</t>
  </si>
  <si>
    <t>Summer Range Dates</t>
  </si>
  <si>
    <t>Winter Range Dates</t>
  </si>
  <si>
    <t>Title</t>
  </si>
  <si>
    <t>Chk</t>
  </si>
  <si>
    <t>Agnes Water (66/22kV)</t>
  </si>
  <si>
    <t>Zone Substation</t>
  </si>
  <si>
    <t>AGWA</t>
  </si>
  <si>
    <t>Agnes Water</t>
  </si>
  <si>
    <t>Aitkenvale (66/11kV)</t>
  </si>
  <si>
    <t>AITK</t>
  </si>
  <si>
    <t>Contracted non-network (MVA)</t>
  </si>
  <si>
    <t>Aitkenvale</t>
  </si>
  <si>
    <t>Alan Sherriff (132/11kV)</t>
  </si>
  <si>
    <t>ALSH</t>
  </si>
  <si>
    <t>10 PoE Load (MVA)</t>
  </si>
  <si>
    <t>Alan Sherriff</t>
  </si>
  <si>
    <t>Alfred Street (33/11kV)</t>
  </si>
  <si>
    <t>ALST</t>
  </si>
  <si>
    <t>LARn (MVA)</t>
  </si>
  <si>
    <t>Alfred Street</t>
  </si>
  <si>
    <t>Allora (33/11kV)</t>
  </si>
  <si>
    <t>ALLO</t>
  </si>
  <si>
    <t>Power Factor at Peak Load</t>
  </si>
  <si>
    <t>Allora</t>
  </si>
  <si>
    <t>Atherton (66/22kV)</t>
  </si>
  <si>
    <t>ATHE</t>
  </si>
  <si>
    <t>ECC Rating (MVA)</t>
  </si>
  <si>
    <t>Atherton</t>
  </si>
  <si>
    <t>Awoonga (66/11kV)</t>
  </si>
  <si>
    <t>AWOO</t>
  </si>
  <si>
    <t>50 PoE Load (MVA)</t>
  </si>
  <si>
    <t>Awoonga</t>
  </si>
  <si>
    <t>Ayr (66/11kV)</t>
  </si>
  <si>
    <t>AYRZ</t>
  </si>
  <si>
    <t>50 PoE Load &gt;  95%  (MVA)</t>
  </si>
  <si>
    <t>Ayr</t>
  </si>
  <si>
    <t>Balberra (33/11kV)</t>
  </si>
  <si>
    <t>BALB</t>
  </si>
  <si>
    <t>Hours PA &gt;  95%  Peak Load</t>
  </si>
  <si>
    <t>Balberra</t>
  </si>
  <si>
    <t>Bambaroo (66/11kV)</t>
  </si>
  <si>
    <t>BAMB</t>
  </si>
  <si>
    <t>Raw LAR (MVA)</t>
  </si>
  <si>
    <t>Bambaroo</t>
  </si>
  <si>
    <t>Barcaldine BSP (132/66kV)</t>
  </si>
  <si>
    <t>Bulk Supply</t>
  </si>
  <si>
    <t>T072</t>
  </si>
  <si>
    <t>Auto Trans Avail (MVA)</t>
  </si>
  <si>
    <t>Barcaldine BSP</t>
  </si>
  <si>
    <t>Barcaldine (66/22kV)</t>
  </si>
  <si>
    <t>BARC</t>
  </si>
  <si>
    <t>Remote Trans Avail (MVA)</t>
  </si>
  <si>
    <t>Barcaldine</t>
  </si>
  <si>
    <t>BARR</t>
  </si>
  <si>
    <t>Bargara (66/11kV)</t>
  </si>
  <si>
    <t>BARG</t>
  </si>
  <si>
    <t>Manual Trans Avail (MVA)</t>
  </si>
  <si>
    <t>Bargara</t>
  </si>
  <si>
    <t>Barratta (66/11kV)</t>
  </si>
  <si>
    <t>Mobile Plant Avail (MVA)</t>
  </si>
  <si>
    <t>Barratta</t>
  </si>
  <si>
    <t>Bedford Weir (66/22kV)</t>
  </si>
  <si>
    <t>BEWE</t>
  </si>
  <si>
    <t>Shed(30min)</t>
  </si>
  <si>
    <t>Bedford Weir</t>
  </si>
  <si>
    <t>Belgian Gardens (66/11kV)</t>
  </si>
  <si>
    <t>BEGA</t>
  </si>
  <si>
    <t>Shed(4Hour)</t>
  </si>
  <si>
    <t>Belgian Gardens</t>
  </si>
  <si>
    <t>Berserker (66/11kV)</t>
  </si>
  <si>
    <t>BERS</t>
  </si>
  <si>
    <t>Firm Capacity for Embedded Generation (MVA)</t>
  </si>
  <si>
    <t>Berserker</t>
  </si>
  <si>
    <t>Biloela (66/11kV)</t>
  </si>
  <si>
    <t>BILO</t>
  </si>
  <si>
    <t>LARc (MVA)</t>
  </si>
  <si>
    <t>Biloela</t>
  </si>
  <si>
    <t>Bingegang (66/22kV)</t>
  </si>
  <si>
    <t>BING</t>
  </si>
  <si>
    <t>LARc (MW)</t>
  </si>
  <si>
    <t>Bingegang</t>
  </si>
  <si>
    <t>Black River (66/11kV)</t>
  </si>
  <si>
    <t>BLRI</t>
  </si>
  <si>
    <t>Substation Category</t>
  </si>
  <si>
    <t>Black River</t>
  </si>
  <si>
    <t>Blackall (66/22kV)</t>
  </si>
  <si>
    <t>BLAK</t>
  </si>
  <si>
    <t>Meets Security Standard</t>
  </si>
  <si>
    <t>Blackall</t>
  </si>
  <si>
    <t>Blackwater (66/22kV)</t>
  </si>
  <si>
    <t>BLAC</t>
  </si>
  <si>
    <t>Blackwater</t>
  </si>
  <si>
    <t>Bluewater (66/11kV)</t>
  </si>
  <si>
    <t>BLUE</t>
  </si>
  <si>
    <t>Bluewater</t>
  </si>
  <si>
    <t>Boat Creek BSP (132/66kV)</t>
  </si>
  <si>
    <t>T130</t>
  </si>
  <si>
    <t>Boat Creek BSP</t>
  </si>
  <si>
    <t>Bohle (66/11kV)</t>
  </si>
  <si>
    <t>BOHL</t>
  </si>
  <si>
    <t>Bohle</t>
  </si>
  <si>
    <t>Boondooma Dam (66/11kV)</t>
  </si>
  <si>
    <t>BODA</t>
  </si>
  <si>
    <t>Boondooma Dam</t>
  </si>
  <si>
    <t>Bowen (66/11kV)</t>
  </si>
  <si>
    <t>BOWE</t>
  </si>
  <si>
    <t>Bowen</t>
  </si>
  <si>
    <t>Boyne Residential (66/11kV)</t>
  </si>
  <si>
    <t>BORE</t>
  </si>
  <si>
    <t>Boyne Residential</t>
  </si>
  <si>
    <t>Broadlea BSP (132/66kV)</t>
  </si>
  <si>
    <t>T198</t>
  </si>
  <si>
    <t>Broadlea BSP</t>
  </si>
  <si>
    <t>Broxburn (33/11kV)</t>
  </si>
  <si>
    <t>BROX</t>
  </si>
  <si>
    <t>Broxburn</t>
  </si>
  <si>
    <t>Bullyard (66/11kV)</t>
  </si>
  <si>
    <t>BULL</t>
  </si>
  <si>
    <t>Bullyard</t>
  </si>
  <si>
    <t>Bundaberg BSP (132/66kV)</t>
  </si>
  <si>
    <t>BUND</t>
  </si>
  <si>
    <t>Bundaberg BSP</t>
  </si>
  <si>
    <t>Bundaberg Central (66/11kV)</t>
  </si>
  <si>
    <t>BUCE</t>
  </si>
  <si>
    <t>Bundaberg Central</t>
  </si>
  <si>
    <t>Caboonbah (66/11kV)</t>
  </si>
  <si>
    <t>CABO</t>
  </si>
  <si>
    <t>Cairns City (132/22kV)</t>
  </si>
  <si>
    <t>CACI</t>
  </si>
  <si>
    <t>Cairns City</t>
  </si>
  <si>
    <t>Cairns North (132/22kV)</t>
  </si>
  <si>
    <t>CANO</t>
  </si>
  <si>
    <t>Cairns North</t>
  </si>
  <si>
    <t>Calen (66/11kV)</t>
  </si>
  <si>
    <t>CALE</t>
  </si>
  <si>
    <t>Calen</t>
  </si>
  <si>
    <t>Calliope (66/11kV)</t>
  </si>
  <si>
    <t>CALL</t>
  </si>
  <si>
    <t>Calliope</t>
  </si>
  <si>
    <t>Canning Street (66/11kV)</t>
  </si>
  <si>
    <t>CAST</t>
  </si>
  <si>
    <t>Canning Street</t>
  </si>
  <si>
    <t>Cannonvale (66/11kV)</t>
  </si>
  <si>
    <t>CANN</t>
  </si>
  <si>
    <t>Cannonvale</t>
  </si>
  <si>
    <t>Cape Ferguson (66/11kV)</t>
  </si>
  <si>
    <t>CAFE</t>
  </si>
  <si>
    <t>Cape Ferguson</t>
  </si>
  <si>
    <t>Cape River (66/11kV)</t>
  </si>
  <si>
    <t>CARI</t>
  </si>
  <si>
    <t>Cape River</t>
  </si>
  <si>
    <t>Cape River East (66/33kV)</t>
  </si>
  <si>
    <t>CPRE</t>
  </si>
  <si>
    <t>Carmila (33/11kV)</t>
  </si>
  <si>
    <t>CARM</t>
  </si>
  <si>
    <t>Carmila</t>
  </si>
  <si>
    <t>Cecil Plains (33/11kV)</t>
  </si>
  <si>
    <t>CEPL</t>
  </si>
  <si>
    <t>Cecil Plains</t>
  </si>
  <si>
    <t>Charleville (66/2211kV)</t>
  </si>
  <si>
    <t>CHAR</t>
  </si>
  <si>
    <t>Charleville</t>
  </si>
  <si>
    <t>Charleville 11kV (66/11kV)</t>
  </si>
  <si>
    <t>Z1313</t>
  </si>
  <si>
    <t>Charleville 22kV (66/22kV)</t>
  </si>
  <si>
    <t>Z1314</t>
  </si>
  <si>
    <t>Charters Towers (66/11kV)</t>
  </si>
  <si>
    <t>CHTW</t>
  </si>
  <si>
    <t>Charters Towers</t>
  </si>
  <si>
    <t>Childers (66/11kV)</t>
  </si>
  <si>
    <t>CHIL</t>
  </si>
  <si>
    <t>Childers</t>
  </si>
  <si>
    <t>Chillagoe (66/22kV)</t>
  </si>
  <si>
    <t>CHIA</t>
  </si>
  <si>
    <t>Chillagoe</t>
  </si>
  <si>
    <t>Chinchilla BSP (132/33kV)</t>
  </si>
  <si>
    <t>CHIN</t>
  </si>
  <si>
    <t>Chinchilla BSP</t>
  </si>
  <si>
    <t>Chinchilla Town (33/11kV)</t>
  </si>
  <si>
    <t>CHTO</t>
  </si>
  <si>
    <t>Chinchilla Town</t>
  </si>
  <si>
    <t>Chumvale BSP (220/66kV)</t>
  </si>
  <si>
    <t>CHUM</t>
  </si>
  <si>
    <t>Chumvale BSP</t>
  </si>
  <si>
    <t>Clare South (66/11kV)</t>
  </si>
  <si>
    <t>CLSO</t>
  </si>
  <si>
    <t>Clare South</t>
  </si>
  <si>
    <t>Clermont BSP (132/66kV)</t>
  </si>
  <si>
    <t>CLBS</t>
  </si>
  <si>
    <t>Clermont BSP</t>
  </si>
  <si>
    <t>Clermont (66/22kV)</t>
  </si>
  <si>
    <t>CLER</t>
  </si>
  <si>
    <t>Clermont</t>
  </si>
  <si>
    <t>Clifton (33/11kV)</t>
  </si>
  <si>
    <t>CLIF</t>
  </si>
  <si>
    <t>Clifton</t>
  </si>
  <si>
    <t>Clinton (66/11kV)</t>
  </si>
  <si>
    <t>CLIN</t>
  </si>
  <si>
    <t>Clinton</t>
  </si>
  <si>
    <t>Cloncurry (66/11kV)</t>
  </si>
  <si>
    <t>CLON</t>
  </si>
  <si>
    <t>Cloncurry</t>
  </si>
  <si>
    <t>Columboola BSP (132/33kV)</t>
  </si>
  <si>
    <t>COLU</t>
  </si>
  <si>
    <t>Columboola BSP</t>
  </si>
  <si>
    <t>Comet (66/22kV)</t>
  </si>
  <si>
    <t>Proposed Project beyond 5 years</t>
  </si>
  <si>
    <t>COME</t>
  </si>
  <si>
    <t>Comet</t>
  </si>
  <si>
    <t>Cooktown (66/22kV)</t>
  </si>
  <si>
    <t>COOK</t>
  </si>
  <si>
    <t>Cooktown</t>
  </si>
  <si>
    <t>Coominglah (66/22kV)</t>
  </si>
  <si>
    <t>COOM</t>
  </si>
  <si>
    <t>Coominglah</t>
  </si>
  <si>
    <t>Craiglie (132/22kV)</t>
  </si>
  <si>
    <t>CRAI</t>
  </si>
  <si>
    <t>Craiglie</t>
  </si>
  <si>
    <t>Cranbrook (66/11kV)</t>
  </si>
  <si>
    <t>CRAN</t>
  </si>
  <si>
    <t>Cranbrook</t>
  </si>
  <si>
    <t>Crediton (66/11kV)</t>
  </si>
  <si>
    <t>CRED</t>
  </si>
  <si>
    <t>Crediton</t>
  </si>
  <si>
    <t>Cressbrook No. 1 (33/3.3kV)</t>
  </si>
  <si>
    <t>CREA</t>
  </si>
  <si>
    <t>Cressbrook No. 2 (33/3.3kV)</t>
  </si>
  <si>
    <t>CREB</t>
  </si>
  <si>
    <t>Crows Nest (33/11kV)</t>
  </si>
  <si>
    <t>CRNE</t>
  </si>
  <si>
    <t>Crows Nest</t>
  </si>
  <si>
    <t>Croydon (66/22kV)</t>
  </si>
  <si>
    <t>CROY</t>
  </si>
  <si>
    <t>Croydon</t>
  </si>
  <si>
    <t>Cunnamulla (66/22kV)</t>
  </si>
  <si>
    <t>CUNN</t>
  </si>
  <si>
    <t>Cunnamulla</t>
  </si>
  <si>
    <t>Cunnamulla 22kV (66/22kV)</t>
  </si>
  <si>
    <t>Z1327</t>
  </si>
  <si>
    <t>Daandine BSP (110/33kV)</t>
  </si>
  <si>
    <t>T188</t>
  </si>
  <si>
    <t>Daandine BSP</t>
  </si>
  <si>
    <t>Dalby Central (33/11kV)</t>
  </si>
  <si>
    <t>DACE</t>
  </si>
  <si>
    <t>Dalby Central</t>
  </si>
  <si>
    <t>Dalby East BSP (110/33kV)</t>
  </si>
  <si>
    <t>T002</t>
  </si>
  <si>
    <t>Dalby East BSP</t>
  </si>
  <si>
    <t>Dan Gleeson (66/11kV)</t>
  </si>
  <si>
    <t>DAGL</t>
  </si>
  <si>
    <t>Dan Gleeson</t>
  </si>
  <si>
    <t>Degilbo (66/11kV)</t>
  </si>
  <si>
    <t>DEGI</t>
  </si>
  <si>
    <t>Degilbo</t>
  </si>
  <si>
    <t>Dimbulah (66/22kV)</t>
  </si>
  <si>
    <t>DIMB</t>
  </si>
  <si>
    <t>Dimbulah</t>
  </si>
  <si>
    <t>Disraeli (66/11kV)</t>
  </si>
  <si>
    <t>DISR</t>
  </si>
  <si>
    <t>Disraeli</t>
  </si>
  <si>
    <t>Duchess Road (132/66kV)</t>
  </si>
  <si>
    <t>DURO</t>
  </si>
  <si>
    <t>Duchess Road</t>
  </si>
  <si>
    <t>Duchess Road (11/66kV)</t>
  </si>
  <si>
    <t>Duchr2</t>
  </si>
  <si>
    <t>Dysart (66/22kV)</t>
  </si>
  <si>
    <t>DYSA</t>
  </si>
  <si>
    <t>Dysart</t>
  </si>
  <si>
    <t>East Ayr (66/11kV)</t>
  </si>
  <si>
    <t>EAAY</t>
  </si>
  <si>
    <t>East Ayr</t>
  </si>
  <si>
    <t>East Bundaberg (66/11kV)</t>
  </si>
  <si>
    <t>EABU</t>
  </si>
  <si>
    <t>East Bundaberg</t>
  </si>
  <si>
    <t>East Toowoomba (33/11kV)</t>
  </si>
  <si>
    <t>EATO</t>
  </si>
  <si>
    <t>East Toowoomba</t>
  </si>
  <si>
    <t>Eidsvold (66/11kV)</t>
  </si>
  <si>
    <t>EIDS</t>
  </si>
  <si>
    <t>Eidsvold</t>
  </si>
  <si>
    <t>Ellwoods Road (66/11kV)</t>
  </si>
  <si>
    <t>ELRO</t>
  </si>
  <si>
    <t>Ellwoods Road</t>
  </si>
  <si>
    <t>Emerald (66/22kV)</t>
  </si>
  <si>
    <t>EMER</t>
  </si>
  <si>
    <t>Emerald</t>
  </si>
  <si>
    <t>Eton (33/11kV)</t>
  </si>
  <si>
    <t>ETON</t>
  </si>
  <si>
    <t>Eton</t>
  </si>
  <si>
    <t>Eungella Dam (66/11kV)</t>
  </si>
  <si>
    <t>EUDA</t>
  </si>
  <si>
    <t>Eungella Dam</t>
  </si>
  <si>
    <t>Evelyn (66/22kV)</t>
  </si>
  <si>
    <t>EVEL</t>
  </si>
  <si>
    <t>Evelyn</t>
  </si>
  <si>
    <t>Farleigh (33/11kV)</t>
  </si>
  <si>
    <t>FARL</t>
  </si>
  <si>
    <t>Farleigh</t>
  </si>
  <si>
    <t>Farnsfield (66/11kV)</t>
  </si>
  <si>
    <t>FARN</t>
  </si>
  <si>
    <t>Farnsfield</t>
  </si>
  <si>
    <t>Frenchville (66/11kV)</t>
  </si>
  <si>
    <t>FREN</t>
  </si>
  <si>
    <t>Frenchville</t>
  </si>
  <si>
    <t>Friend Street (66/11kV)</t>
  </si>
  <si>
    <t>GLFS</t>
  </si>
  <si>
    <t>Friend Street</t>
  </si>
  <si>
    <t>Garbutt (66/11kV)</t>
  </si>
  <si>
    <t>GARB</t>
  </si>
  <si>
    <t>Garbutt</t>
  </si>
  <si>
    <t>Gayndah (66/11kV)</t>
  </si>
  <si>
    <t>GAYN</t>
  </si>
  <si>
    <t>Gayndah</t>
  </si>
  <si>
    <t>Georgetown BSP (132/66kV)</t>
  </si>
  <si>
    <t>GEOR1</t>
  </si>
  <si>
    <t>Georgetown BSP</t>
  </si>
  <si>
    <t>Georgetown (66/22kV)</t>
  </si>
  <si>
    <t>GEOR</t>
  </si>
  <si>
    <t>Georgetown</t>
  </si>
  <si>
    <t>Giru (66/11kV)</t>
  </si>
  <si>
    <t>GIRU</t>
  </si>
  <si>
    <t>Giru</t>
  </si>
  <si>
    <t>Givelda (66/11kV)</t>
  </si>
  <si>
    <t>GIVE</t>
  </si>
  <si>
    <t>Givelda</t>
  </si>
  <si>
    <t>Gladstone North BSP (132/66kV)</t>
  </si>
  <si>
    <t>GLNO</t>
  </si>
  <si>
    <t>Gladstone North BSP</t>
  </si>
  <si>
    <t>Gladstone South BSP (132/66kV)</t>
  </si>
  <si>
    <t>T019</t>
  </si>
  <si>
    <t>Gladstone South BSP</t>
  </si>
  <si>
    <t>Gladstone South (66/11kV)</t>
  </si>
  <si>
    <t>GLSO</t>
  </si>
  <si>
    <t>Gladstone South</t>
  </si>
  <si>
    <t>Glenden (66/11kV)</t>
  </si>
  <si>
    <t>GLEN</t>
  </si>
  <si>
    <t>Glenden</t>
  </si>
  <si>
    <t>Glenelg (66/33kV)</t>
  </si>
  <si>
    <t>GLEE</t>
  </si>
  <si>
    <t>Glenelg</t>
  </si>
  <si>
    <t>Glenella 11kV (66/11kV)</t>
  </si>
  <si>
    <t>GLEL</t>
  </si>
  <si>
    <t>Glenella 11kV</t>
  </si>
  <si>
    <t>Glenella 33kV (66/33kV)</t>
  </si>
  <si>
    <t>GLEL33</t>
  </si>
  <si>
    <t>Gooburrum (66/11kV)</t>
  </si>
  <si>
    <t>GOOB</t>
  </si>
  <si>
    <t>Gooburrum</t>
  </si>
  <si>
    <t>Gooburrum (66/3.3kV)</t>
  </si>
  <si>
    <t>Z1350</t>
  </si>
  <si>
    <t>Gootchie (66/11kV)</t>
  </si>
  <si>
    <t>GOOT</t>
  </si>
  <si>
    <t>Gootchie</t>
  </si>
  <si>
    <t>Gracemere (66/11kV)</t>
  </si>
  <si>
    <t>Gracem</t>
  </si>
  <si>
    <t>Gracemere</t>
  </si>
  <si>
    <t>Granite Creek BSP (132/66kV)</t>
  </si>
  <si>
    <t>T166</t>
  </si>
  <si>
    <t>Granite Creek BSP</t>
  </si>
  <si>
    <t>Granite Creek (66/22kV)</t>
  </si>
  <si>
    <t>GRCR</t>
  </si>
  <si>
    <t>Granite Creek</t>
  </si>
  <si>
    <t>Greenvale (66/11kV)</t>
  </si>
  <si>
    <t>GREN</t>
  </si>
  <si>
    <t>Greenvale</t>
  </si>
  <si>
    <t>Gumlu (66/11kV)</t>
  </si>
  <si>
    <t>GUML</t>
  </si>
  <si>
    <t>Gumlu</t>
  </si>
  <si>
    <t>Guthalungra (66/11kV)</t>
  </si>
  <si>
    <t>GUTH</t>
  </si>
  <si>
    <t>Guthalungra</t>
  </si>
  <si>
    <t>Haughton (66/11kV)</t>
  </si>
  <si>
    <t>HAPU</t>
  </si>
  <si>
    <t>Haughton</t>
  </si>
  <si>
    <t>Helenvale (66/22kV)</t>
  </si>
  <si>
    <t>HELE</t>
  </si>
  <si>
    <t>Helenvale</t>
  </si>
  <si>
    <t>Hermit Park (66/11kV)</t>
  </si>
  <si>
    <t>HEPA</t>
  </si>
  <si>
    <t>Hermit Park</t>
  </si>
  <si>
    <t>Highfields (33/11kV)</t>
  </si>
  <si>
    <t>HIGH</t>
  </si>
  <si>
    <t>Highfields</t>
  </si>
  <si>
    <t>Home Hill (66/11kV)</t>
  </si>
  <si>
    <t>HOHI</t>
  </si>
  <si>
    <t>Home Hill</t>
  </si>
  <si>
    <t>Howard (66/11kV)</t>
  </si>
  <si>
    <t>HOWA</t>
  </si>
  <si>
    <t>Howard</t>
  </si>
  <si>
    <t>Hughenden (66/33kV)</t>
  </si>
  <si>
    <t>HUGH</t>
  </si>
  <si>
    <t>Hughenden</t>
  </si>
  <si>
    <t>ICI (66/11kV)</t>
  </si>
  <si>
    <t>ICIZ</t>
  </si>
  <si>
    <t>Ilbilbie (33/11kV)</t>
  </si>
  <si>
    <t>ILBI</t>
  </si>
  <si>
    <t>Ilbilbie</t>
  </si>
  <si>
    <t>Ingham (66/11kV)</t>
  </si>
  <si>
    <t>INGH</t>
  </si>
  <si>
    <t>Ingham</t>
  </si>
  <si>
    <t>Isis BSP (132/66kV)</t>
  </si>
  <si>
    <t>ISIS</t>
  </si>
  <si>
    <t>Isis BSP</t>
  </si>
  <si>
    <t>Jandowae (33/11kV)</t>
  </si>
  <si>
    <t>JAND</t>
  </si>
  <si>
    <t>Jandowae</t>
  </si>
  <si>
    <t>Jardine Creek (66/33kV)</t>
  </si>
  <si>
    <t>JACR</t>
  </si>
  <si>
    <t>Jarvisfield (66/11kV)</t>
  </si>
  <si>
    <t>JARV</t>
  </si>
  <si>
    <t>Jarvisfield</t>
  </si>
  <si>
    <t>Jubilee Pocket (66/11kV)</t>
  </si>
  <si>
    <t>JUPO</t>
  </si>
  <si>
    <t>Jubilee Pocket</t>
  </si>
  <si>
    <t>Julia Creek (66/33kV)</t>
  </si>
  <si>
    <t>JUCR</t>
  </si>
  <si>
    <t>Julia Creek</t>
  </si>
  <si>
    <t>Kaimkillenbun (33/11kV)</t>
  </si>
  <si>
    <t>KAIM</t>
  </si>
  <si>
    <t>Kaimkillenbun</t>
  </si>
  <si>
    <t>Kalamia (66/11kV)</t>
  </si>
  <si>
    <t>KALA</t>
  </si>
  <si>
    <t>Kalamia</t>
  </si>
  <si>
    <t>Kearneys Spring (110/11kV)</t>
  </si>
  <si>
    <t>KESP</t>
  </si>
  <si>
    <t>Kearneys Spring</t>
  </si>
  <si>
    <t>Kelsey Creek East (66/11kV)</t>
  </si>
  <si>
    <t>KECE</t>
  </si>
  <si>
    <t>Kelsey Creek East</t>
  </si>
  <si>
    <t>Kidston (132/6.6kV)</t>
  </si>
  <si>
    <t>KIDS</t>
  </si>
  <si>
    <t>Kidston</t>
  </si>
  <si>
    <t>Kilkivan BSP (132/66kV)</t>
  </si>
  <si>
    <t>KILK</t>
  </si>
  <si>
    <t>Kilkivan BSP</t>
  </si>
  <si>
    <t>Kilkivan Town (66/11kV)</t>
  </si>
  <si>
    <t>KITO</t>
  </si>
  <si>
    <t>Kilkivan Town</t>
  </si>
  <si>
    <t>Killarney (33/11kV)</t>
  </si>
  <si>
    <t>KILL</t>
  </si>
  <si>
    <t>Killarney</t>
  </si>
  <si>
    <t>Kingaroy (66/11kV)</t>
  </si>
  <si>
    <t>KING</t>
  </si>
  <si>
    <t>Kingaroy</t>
  </si>
  <si>
    <t>Kirknie (66/11kV)</t>
  </si>
  <si>
    <t>KIRK</t>
  </si>
  <si>
    <t>Kirknie</t>
  </si>
  <si>
    <t>Kogan Creek (33/11kV)</t>
  </si>
  <si>
    <t>KOCR</t>
  </si>
  <si>
    <t>Kogan Creek</t>
  </si>
  <si>
    <t>Koumala (33/11kV)</t>
  </si>
  <si>
    <t>KOUM</t>
  </si>
  <si>
    <t>Koumala</t>
  </si>
  <si>
    <t>Laguna Quays (66/11kV)</t>
  </si>
  <si>
    <t>LAQU</t>
  </si>
  <si>
    <t>Laguna Quays</t>
  </si>
  <si>
    <t>Lakeland BSP (132/66kV)</t>
  </si>
  <si>
    <t>T159</t>
  </si>
  <si>
    <t>Lakeland BSP</t>
  </si>
  <si>
    <t>Lakeland (66/22kV)</t>
  </si>
  <si>
    <t>LAKE</t>
  </si>
  <si>
    <t>Lakeland</t>
  </si>
  <si>
    <t>Lakes Creek (66/11kV)</t>
  </si>
  <si>
    <t>LACR</t>
  </si>
  <si>
    <t>Lakes Creek</t>
  </si>
  <si>
    <t>Lannercost (66/11kV)</t>
  </si>
  <si>
    <t>LANN</t>
  </si>
  <si>
    <t>Lannercost</t>
  </si>
  <si>
    <t>Littlemore (66/11kV)</t>
  </si>
  <si>
    <t>LITT</t>
  </si>
  <si>
    <t>Littlemore</t>
  </si>
  <si>
    <t>Longreach (66/22kV)</t>
  </si>
  <si>
    <t>LONG</t>
  </si>
  <si>
    <t>Longreach</t>
  </si>
  <si>
    <t>Louisa Creek BSP (132/33kV)</t>
  </si>
  <si>
    <t>T176</t>
  </si>
  <si>
    <t>Louisa Creek BSP</t>
  </si>
  <si>
    <t>Louisa Creek (33/11kV)</t>
  </si>
  <si>
    <t>LOCR</t>
  </si>
  <si>
    <t>Louisa Creek</t>
  </si>
  <si>
    <t>Lucinda (66/11kV)</t>
  </si>
  <si>
    <t>LUCI</t>
  </si>
  <si>
    <t>Lucinda</t>
  </si>
  <si>
    <t>Lyndley Lane (33/22kV)</t>
  </si>
  <si>
    <t>LYLA</t>
  </si>
  <si>
    <t>Lyndley Lane</t>
  </si>
  <si>
    <t>Mackay City (33/11kV)</t>
  </si>
  <si>
    <t>MACT</t>
  </si>
  <si>
    <t>Mackay City</t>
  </si>
  <si>
    <t>Macknade (66/11kV)</t>
  </si>
  <si>
    <t>MACN</t>
  </si>
  <si>
    <t>Macknade</t>
  </si>
  <si>
    <t>Malchi (66/11kV)</t>
  </si>
  <si>
    <t>MALC</t>
  </si>
  <si>
    <t>Malchi</t>
  </si>
  <si>
    <t>Mareeba (66/22kV)</t>
  </si>
  <si>
    <t>MARE</t>
  </si>
  <si>
    <t>Mareeba</t>
  </si>
  <si>
    <t>Marian South (66/11kV)</t>
  </si>
  <si>
    <t>MASO</t>
  </si>
  <si>
    <t>Marian South</t>
  </si>
  <si>
    <t>Mary Kathleen (66/11kV)</t>
  </si>
  <si>
    <t>MAKA</t>
  </si>
  <si>
    <t>Maryborough BSP (132/66kV)</t>
  </si>
  <si>
    <t>MARY</t>
  </si>
  <si>
    <t>Maryborough BSP</t>
  </si>
  <si>
    <t>Maryborough City (66/11kV)</t>
  </si>
  <si>
    <t>MACI</t>
  </si>
  <si>
    <t>Maryborough City</t>
  </si>
  <si>
    <t>Max Fulton (66/11kV)</t>
  </si>
  <si>
    <t>MAFU</t>
  </si>
  <si>
    <t>Max Fulton</t>
  </si>
  <si>
    <t>McKinley Creek (66/11kV)</t>
  </si>
  <si>
    <t>MCCR</t>
  </si>
  <si>
    <t>McKinley Creek</t>
  </si>
  <si>
    <t>Meadowvale (66/11kV)</t>
  </si>
  <si>
    <t>MEAD</t>
  </si>
  <si>
    <t>Meadowvale</t>
  </si>
  <si>
    <t>Meandarra (33/22kV)</t>
  </si>
  <si>
    <t>MEAN</t>
  </si>
  <si>
    <t>Meandarra</t>
  </si>
  <si>
    <t>Melrose (66/11kV)</t>
  </si>
  <si>
    <t>MELR</t>
  </si>
  <si>
    <t>Merinda (66/11kV)</t>
  </si>
  <si>
    <t>MERI</t>
  </si>
  <si>
    <t>Merinda</t>
  </si>
  <si>
    <t>Meringandan (33/11kV)</t>
  </si>
  <si>
    <t>MERN</t>
  </si>
  <si>
    <t>Meringandan</t>
  </si>
  <si>
    <t>Middlemount (66/22kV)</t>
  </si>
  <si>
    <t>MIDD</t>
  </si>
  <si>
    <t>Middlemount</t>
  </si>
  <si>
    <t>Miles (33/11kV)</t>
  </si>
  <si>
    <t>MILE</t>
  </si>
  <si>
    <t>Miles</t>
  </si>
  <si>
    <t>Miles-Condamine (33/22kV)</t>
  </si>
  <si>
    <t>MICO</t>
  </si>
  <si>
    <t>Miles-Condamine</t>
  </si>
  <si>
    <t>Millaroo (66/11kV)</t>
  </si>
  <si>
    <t>MILL</t>
  </si>
  <si>
    <t>Millaroo</t>
  </si>
  <si>
    <t>Millchester BSP (132/66kV)</t>
  </si>
  <si>
    <t>T095</t>
  </si>
  <si>
    <t>Millchester BSP</t>
  </si>
  <si>
    <t>Millchester (66/11kV)</t>
  </si>
  <si>
    <t>MILC</t>
  </si>
  <si>
    <t>Millchester</t>
  </si>
  <si>
    <t>Millmerran (33/11kV)</t>
  </si>
  <si>
    <t>MILM</t>
  </si>
  <si>
    <t>Millmerran</t>
  </si>
  <si>
    <t>Mingela (66/11kV)</t>
  </si>
  <si>
    <t>MING</t>
  </si>
  <si>
    <t>Mingela</t>
  </si>
  <si>
    <t>Mirani (66/11kV)</t>
  </si>
  <si>
    <t>MIRA</t>
  </si>
  <si>
    <t>Mirani</t>
  </si>
  <si>
    <t>Miriam Vale (66/22kV)</t>
  </si>
  <si>
    <t>MIVA</t>
  </si>
  <si>
    <t>Miriam Vale</t>
  </si>
  <si>
    <t>Mitchell (33/11kV)</t>
  </si>
  <si>
    <t>MITC</t>
  </si>
  <si>
    <t>Mitchell</t>
  </si>
  <si>
    <t>Mona Park (66/11kV)</t>
  </si>
  <si>
    <t>MOPA</t>
  </si>
  <si>
    <t>Mona Park</t>
  </si>
  <si>
    <t>Monduran Dam (66/11kV)</t>
  </si>
  <si>
    <t>MODA</t>
  </si>
  <si>
    <t>Monduran Dam</t>
  </si>
  <si>
    <t>Monduran Dam DNR (66/3.3kV)</t>
  </si>
  <si>
    <t>Z300</t>
  </si>
  <si>
    <t>Monto (66/11kV)</t>
  </si>
  <si>
    <t>MONT</t>
  </si>
  <si>
    <t>Monto</t>
  </si>
  <si>
    <t>Moore (66/11kV)</t>
  </si>
  <si>
    <t>MOOE</t>
  </si>
  <si>
    <t>Moorvale (66/11kV)</t>
  </si>
  <si>
    <t>MOOR</t>
  </si>
  <si>
    <t>Moorvale</t>
  </si>
  <si>
    <t>Mossman (66/22kV)</t>
  </si>
  <si>
    <t>MOSS</t>
  </si>
  <si>
    <t>Mossman</t>
  </si>
  <si>
    <t>Mount Fox (66/33kV)</t>
  </si>
  <si>
    <t>MOFO</t>
  </si>
  <si>
    <t>Mount Fox</t>
  </si>
  <si>
    <t>Mount Leyshon Pump (66/11kV)</t>
  </si>
  <si>
    <t>MOLP</t>
  </si>
  <si>
    <t>Mount Leyshon Pump</t>
  </si>
  <si>
    <t>MLEP</t>
  </si>
  <si>
    <t>Mount Rooper (66/11kV)</t>
  </si>
  <si>
    <t>MORO</t>
  </si>
  <si>
    <t>Mount Rooper</t>
  </si>
  <si>
    <t>Mt Bassett (33/11kV)</t>
  </si>
  <si>
    <t>MOBA</t>
  </si>
  <si>
    <t>Mt Bassett</t>
  </si>
  <si>
    <t>Mt Garnet (66/22kV)</t>
  </si>
  <si>
    <t>MOGA</t>
  </si>
  <si>
    <t>Mt Garnet</t>
  </si>
  <si>
    <t>Mt Molloy (66/22kV)</t>
  </si>
  <si>
    <t>MOMO</t>
  </si>
  <si>
    <t>Mt Molloy</t>
  </si>
  <si>
    <t>Mt Morgan (66/11kV)</t>
  </si>
  <si>
    <t>MOMR</t>
  </si>
  <si>
    <t>Mt Morgan</t>
  </si>
  <si>
    <t>Mt Mowbullan (33/11kV)</t>
  </si>
  <si>
    <t>MOMW</t>
  </si>
  <si>
    <t>Mt Mowbullan</t>
  </si>
  <si>
    <t>Mt Sibley (33/11kV)</t>
  </si>
  <si>
    <t>MOSI</t>
  </si>
  <si>
    <t>Mt Sibley</t>
  </si>
  <si>
    <t>Mundubbera Town (66/11kV)</t>
  </si>
  <si>
    <t>MUTO</t>
  </si>
  <si>
    <t>Mundubbera Town</t>
  </si>
  <si>
    <t>Murgon (66/11kV)</t>
  </si>
  <si>
    <t>MURG</t>
  </si>
  <si>
    <t>Murgon</t>
  </si>
  <si>
    <t>Mutarnee (66/11kV)</t>
  </si>
  <si>
    <t>MUTA</t>
  </si>
  <si>
    <t>Mutarnee</t>
  </si>
  <si>
    <t>Nanango (66/11kV)</t>
  </si>
  <si>
    <t>NANA</t>
  </si>
  <si>
    <t>Nanango</t>
  </si>
  <si>
    <t>Nandi (33/11kV)</t>
  </si>
  <si>
    <t>NAND</t>
  </si>
  <si>
    <t>Nandi</t>
  </si>
  <si>
    <t>Nebo (132/11kV)</t>
  </si>
  <si>
    <t>NEBO</t>
  </si>
  <si>
    <t>Nebo</t>
  </si>
  <si>
    <t>Neil Smith (66/11kV)</t>
  </si>
  <si>
    <t>NESM</t>
  </si>
  <si>
    <t>Neil Smith</t>
  </si>
  <si>
    <t>Normanton (66/22kV)</t>
  </si>
  <si>
    <t>NORM</t>
  </si>
  <si>
    <t>Normanton</t>
  </si>
  <si>
    <t>North Cloncurry (66/11kV)</t>
  </si>
  <si>
    <t>NOCL</t>
  </si>
  <si>
    <t>North Cloncurry</t>
  </si>
  <si>
    <t>North Mackay (33/11kV)</t>
  </si>
  <si>
    <t>NOMA</t>
  </si>
  <si>
    <t>North Mackay</t>
  </si>
  <si>
    <t>North Street (33/11kV)</t>
  </si>
  <si>
    <t>NOST</t>
  </si>
  <si>
    <t>North Street</t>
  </si>
  <si>
    <t>Norwin (33/11kV)</t>
  </si>
  <si>
    <t>NORW</t>
  </si>
  <si>
    <t>Norwin</t>
  </si>
  <si>
    <t>Oakey BSP (110/33kV)</t>
  </si>
  <si>
    <t>T189</t>
  </si>
  <si>
    <t>Oakey BSP</t>
  </si>
  <si>
    <t>Oakey (33/11kV)</t>
  </si>
  <si>
    <t>OAKE</t>
  </si>
  <si>
    <t>Oakey</t>
  </si>
  <si>
    <t>Oonoonba (66/11kV)</t>
  </si>
  <si>
    <t>OONN</t>
  </si>
  <si>
    <t>Oonoonba</t>
  </si>
  <si>
    <t>Owanyilla (66/11kV)</t>
  </si>
  <si>
    <t>OWAN</t>
  </si>
  <si>
    <t>Owanyilla</t>
  </si>
  <si>
    <t>Pampas (33/11kV)</t>
  </si>
  <si>
    <t>PAMP</t>
  </si>
  <si>
    <t>Pampas</t>
  </si>
  <si>
    <t>Pandoin (66/22kV)</t>
  </si>
  <si>
    <t>PAND</t>
  </si>
  <si>
    <t>Pandoin</t>
  </si>
  <si>
    <t>Parkhurst (66/11kV)</t>
  </si>
  <si>
    <t>PARK</t>
  </si>
  <si>
    <t>Parkhurst</t>
  </si>
  <si>
    <t>Peranga (33/11kV)</t>
  </si>
  <si>
    <t>PERA</t>
  </si>
  <si>
    <t>Peranga</t>
  </si>
  <si>
    <t>Peter Arlett (66/11kV)</t>
  </si>
  <si>
    <t>PEAR</t>
  </si>
  <si>
    <t>Peter Arlett</t>
  </si>
  <si>
    <t>Pialba (66/11kV)</t>
  </si>
  <si>
    <t>PIAL</t>
  </si>
  <si>
    <t>Pialba</t>
  </si>
  <si>
    <t>Pinnacle (66/11kV)</t>
  </si>
  <si>
    <t>PINN</t>
  </si>
  <si>
    <t>Pinnacle</t>
  </si>
  <si>
    <t>Pirrinuan (33/11kV)</t>
  </si>
  <si>
    <t>PIRR</t>
  </si>
  <si>
    <t>Pirrinuan</t>
  </si>
  <si>
    <t>Planella (66/11kV)</t>
  </si>
  <si>
    <t>PLAN</t>
  </si>
  <si>
    <t>Planella</t>
  </si>
  <si>
    <t>Pleystowe (33/11kV)</t>
  </si>
  <si>
    <t>PLEY</t>
  </si>
  <si>
    <t>Pleystowe</t>
  </si>
  <si>
    <t>Point Vernon (66/11kV)</t>
  </si>
  <si>
    <t>POVE</t>
  </si>
  <si>
    <t>Point Vernon</t>
  </si>
  <si>
    <t>Pozieres (33/11kV)</t>
  </si>
  <si>
    <t>POZI</t>
  </si>
  <si>
    <t>Pozieres</t>
  </si>
  <si>
    <t>Proserpine Mill (66/11kV)</t>
  </si>
  <si>
    <t>PRMI</t>
  </si>
  <si>
    <t>Proserpine Mill</t>
  </si>
  <si>
    <t>Proston (66/11kV)</t>
  </si>
  <si>
    <t>PROT</t>
  </si>
  <si>
    <t>Proston</t>
  </si>
  <si>
    <t>Purrawunda (33/11kV)</t>
  </si>
  <si>
    <t>PURR</t>
  </si>
  <si>
    <t>Purrawunda</t>
  </si>
  <si>
    <t>Quilpie (66/11kV)</t>
  </si>
  <si>
    <t>QUIL</t>
  </si>
  <si>
    <t>Quilpie</t>
  </si>
  <si>
    <t>Raglan (66/22kV)</t>
  </si>
  <si>
    <t>RAGL</t>
  </si>
  <si>
    <t>Raglan</t>
  </si>
  <si>
    <t>Rasmussen (66/11kV)</t>
  </si>
  <si>
    <t>RASM</t>
  </si>
  <si>
    <t>Rasmussen</t>
  </si>
  <si>
    <t>Ravenshoe (66/22kV)</t>
  </si>
  <si>
    <t>RAVE</t>
  </si>
  <si>
    <t>Ravenshoe</t>
  </si>
  <si>
    <t>Ravenswood (66/11kV)</t>
  </si>
  <si>
    <t>RAVN</t>
  </si>
  <si>
    <t>Ravenswood</t>
  </si>
  <si>
    <t>Richmond (66/33kV)</t>
  </si>
  <si>
    <t>RICH</t>
  </si>
  <si>
    <t>Richmond</t>
  </si>
  <si>
    <t>Rockhampton Glenmore (66/11kV)</t>
  </si>
  <si>
    <t>ROGL</t>
  </si>
  <si>
    <t>Rockhampton Glenmore</t>
  </si>
  <si>
    <t>Rockhampton South (66/11kV)</t>
  </si>
  <si>
    <t>ROSO</t>
  </si>
  <si>
    <t>Rockhampton South</t>
  </si>
  <si>
    <t>Rocky Street (66/11kV)</t>
  </si>
  <si>
    <t>ROST</t>
  </si>
  <si>
    <t>Rocky Street</t>
  </si>
  <si>
    <t>Rolleston BSP (132/66kV)</t>
  </si>
  <si>
    <t>T163</t>
  </si>
  <si>
    <t>Rolleston BSP</t>
  </si>
  <si>
    <t>Rolleston (66/22kV)</t>
  </si>
  <si>
    <t>ROLE</t>
  </si>
  <si>
    <t>Rolleston</t>
  </si>
  <si>
    <t>Rollingstone (66/11kV)</t>
  </si>
  <si>
    <t>ROLL</t>
  </si>
  <si>
    <t>Rollingstone</t>
  </si>
  <si>
    <t>Roma 33kV BSP (132/33kV)</t>
  </si>
  <si>
    <t>T083</t>
  </si>
  <si>
    <t>Roma 33kV BSP</t>
  </si>
  <si>
    <t>Roma 66kV BSP (132/66kV)</t>
  </si>
  <si>
    <t>ROMA</t>
  </si>
  <si>
    <t>Roma 66kV BSP</t>
  </si>
  <si>
    <t>Roma East (33/11kV)</t>
  </si>
  <si>
    <t>ROEA</t>
  </si>
  <si>
    <t>Roma East</t>
  </si>
  <si>
    <t>Roma West (33/11kV)</t>
  </si>
  <si>
    <t>ROWE</t>
  </si>
  <si>
    <t>Roma West</t>
  </si>
  <si>
    <t>Roo Works (33/11kV)</t>
  </si>
  <si>
    <t>ROWO</t>
  </si>
  <si>
    <t>Roo Works</t>
  </si>
  <si>
    <t>Rosella (33/11kV)</t>
  </si>
  <si>
    <t>ROSE</t>
  </si>
  <si>
    <t>Rosella</t>
  </si>
  <si>
    <t>Ross Plains (66/11kV)</t>
  </si>
  <si>
    <t>ROPL</t>
  </si>
  <si>
    <t>Ross Plains</t>
  </si>
  <si>
    <t>Sarina (33/11kV)</t>
  </si>
  <si>
    <t>SARI</t>
  </si>
  <si>
    <t>Sarina</t>
  </si>
  <si>
    <t>Saunders (66/11kV)</t>
  </si>
  <si>
    <t>SAUN</t>
  </si>
  <si>
    <t>Saunders</t>
  </si>
  <si>
    <t>Shutehaven (66/22kV)</t>
  </si>
  <si>
    <t>SHUT</t>
  </si>
  <si>
    <t>Shutehaven</t>
  </si>
  <si>
    <t>Skid B (Cawdor) (33/11kV)</t>
  </si>
  <si>
    <t>CAWD</t>
  </si>
  <si>
    <t>Cawdor</t>
  </si>
  <si>
    <t>Skid D (Landing Road) (66/11kV)</t>
  </si>
  <si>
    <t>LARO</t>
  </si>
  <si>
    <t>Skid E (Chinchilla) (33/11kV)</t>
  </si>
  <si>
    <t>SKIE</t>
  </si>
  <si>
    <t>Skid K (Charlton) (33/11kV)</t>
  </si>
  <si>
    <t>CHAL</t>
  </si>
  <si>
    <t>South Blackwater (66/22kV)</t>
  </si>
  <si>
    <t>SOBL</t>
  </si>
  <si>
    <t>South Blackwater</t>
  </si>
  <si>
    <t>South Bundaberg (66/11kV)</t>
  </si>
  <si>
    <t>SOBU</t>
  </si>
  <si>
    <t>South Bundaberg</t>
  </si>
  <si>
    <t>South Kolan (66/11kV)</t>
  </si>
  <si>
    <t>SOKO</t>
  </si>
  <si>
    <t>South Kolan</t>
  </si>
  <si>
    <t>South Mackay (33/11kV)</t>
  </si>
  <si>
    <t>SOMA</t>
  </si>
  <si>
    <t>South Mackay</t>
  </si>
  <si>
    <t>South Toowoomba BSP (110/33kV)</t>
  </si>
  <si>
    <t>T043</t>
  </si>
  <si>
    <t>South Toowoomba BSP</t>
  </si>
  <si>
    <t>South Toowoomba (33/11kV)</t>
  </si>
  <si>
    <t>SOTO</t>
  </si>
  <si>
    <t>South Toowoomba</t>
  </si>
  <si>
    <t>St. George (66/33kV)</t>
  </si>
  <si>
    <t>SAGE</t>
  </si>
  <si>
    <t>St. George</t>
  </si>
  <si>
    <t>St. George Town (33/11kV)</t>
  </si>
  <si>
    <t>SAGT</t>
  </si>
  <si>
    <t>St. George Town</t>
  </si>
  <si>
    <t>Stamford (66/33kV)</t>
  </si>
  <si>
    <t>STAM</t>
  </si>
  <si>
    <t>Stamford</t>
  </si>
  <si>
    <t>Stanthorpe BSP (110/33kV)</t>
  </si>
  <si>
    <t>STAN</t>
  </si>
  <si>
    <t>Stanthorpe BSP</t>
  </si>
  <si>
    <t>Stanthorpe Town (33/11kV)</t>
  </si>
  <si>
    <t>STTO</t>
  </si>
  <si>
    <t>Stanthorpe Town</t>
  </si>
  <si>
    <t>Stuart (66/11kV)</t>
  </si>
  <si>
    <t>STUA</t>
  </si>
  <si>
    <t>Stuart</t>
  </si>
  <si>
    <t>Susan River (66/66kV)</t>
  </si>
  <si>
    <t>SURI</t>
  </si>
  <si>
    <t>Tanby (66/22kV)</t>
  </si>
  <si>
    <t>TANB</t>
  </si>
  <si>
    <t>Tanby</t>
  </si>
  <si>
    <t>Tara (33/11kV)</t>
  </si>
  <si>
    <t>TARA</t>
  </si>
  <si>
    <t>Tara</t>
  </si>
  <si>
    <t>Theodore (66/22kV)</t>
  </si>
  <si>
    <t>THEO</t>
  </si>
  <si>
    <t>Theodore</t>
  </si>
  <si>
    <t>Tieri (66/22kV)</t>
  </si>
  <si>
    <t>TIER</t>
  </si>
  <si>
    <t>Tieri</t>
  </si>
  <si>
    <t>Toowoomba Central (110/11kV)</t>
  </si>
  <si>
    <t>TWCE</t>
  </si>
  <si>
    <t>Toowoomba Central</t>
  </si>
  <si>
    <t>Torquay (66/11kV)</t>
  </si>
  <si>
    <t>TORQ</t>
  </si>
  <si>
    <t>Torquay</t>
  </si>
  <si>
    <t>Torrington BSP (110/33kV)</t>
  </si>
  <si>
    <t>T116</t>
  </si>
  <si>
    <t>Torrington BSP</t>
  </si>
  <si>
    <t>Torrington (33/11kV)</t>
  </si>
  <si>
    <t>TORR</t>
  </si>
  <si>
    <t>Torrington</t>
  </si>
  <si>
    <t>Townsville Port (66/11kV)</t>
  </si>
  <si>
    <t>TOPO</t>
  </si>
  <si>
    <t>Townsville Port</t>
  </si>
  <si>
    <t>Tuan (66/11kV)</t>
  </si>
  <si>
    <t>TUAN</t>
  </si>
  <si>
    <t>Tuan</t>
  </si>
  <si>
    <t>Vermont (66/22kV)</t>
  </si>
  <si>
    <t>VERM</t>
  </si>
  <si>
    <t>Vermont</t>
  </si>
  <si>
    <t>Waggamba BSP (132/66kV)</t>
  </si>
  <si>
    <t>T156</t>
  </si>
  <si>
    <t>Waggamba BSP</t>
  </si>
  <si>
    <t>Wallaville (66/11kV)</t>
  </si>
  <si>
    <t>WALL</t>
  </si>
  <si>
    <t>Wallaville</t>
  </si>
  <si>
    <t>Wandoan (33/22kV)</t>
  </si>
  <si>
    <t>WAND</t>
  </si>
  <si>
    <t>Wandoan</t>
  </si>
  <si>
    <t>Warwick BSP (110/33kV)</t>
  </si>
  <si>
    <t>T058</t>
  </si>
  <si>
    <t>Warwick BSP</t>
  </si>
  <si>
    <t>Warwick East (33/11kV)</t>
  </si>
  <si>
    <t>WAEA</t>
  </si>
  <si>
    <t>Warwick East</t>
  </si>
  <si>
    <t>West Bundaberg (66/11kV)</t>
  </si>
  <si>
    <t>WEBU</t>
  </si>
  <si>
    <t>West Bundaberg</t>
  </si>
  <si>
    <t>West Dalby (33/11kV)</t>
  </si>
  <si>
    <t>WEDA</t>
  </si>
  <si>
    <t>West Dalby</t>
  </si>
  <si>
    <t>West Mackay (33/11kV)</t>
  </si>
  <si>
    <t>WEMA</t>
  </si>
  <si>
    <t>West Mackay</t>
  </si>
  <si>
    <t>West Toowoomba (33/11kV)</t>
  </si>
  <si>
    <t>WETO</t>
  </si>
  <si>
    <t>West Toowoomba</t>
  </si>
  <si>
    <t>West Warwick (33/11kV)</t>
  </si>
  <si>
    <t>WEWA</t>
  </si>
  <si>
    <t>West Warwick</t>
  </si>
  <si>
    <t>Winton (66/11kV)</t>
  </si>
  <si>
    <t>WINT</t>
  </si>
  <si>
    <t>Winton</t>
  </si>
  <si>
    <t>Wirralie (66/33kV)</t>
  </si>
  <si>
    <t>WIRR</t>
  </si>
  <si>
    <t>Wirralie</t>
  </si>
  <si>
    <t>Woodgate (66/11kV)</t>
  </si>
  <si>
    <t>WOOG</t>
  </si>
  <si>
    <t>Woodgate</t>
  </si>
  <si>
    <t>Woodhouse Station (66/11kV)</t>
  </si>
  <si>
    <t>WOOD</t>
  </si>
  <si>
    <t>Woodhouse Station</t>
  </si>
  <si>
    <t>Woodstock South (66/11kV)</t>
  </si>
  <si>
    <t>WOSO</t>
  </si>
  <si>
    <t>Woodstock South</t>
  </si>
  <si>
    <t>Woolooga (66/11kV)</t>
  </si>
  <si>
    <t>WOOL</t>
  </si>
  <si>
    <t>Woolooga</t>
  </si>
  <si>
    <t>Wowan (66/22kV)</t>
  </si>
  <si>
    <t>WOWA</t>
  </si>
  <si>
    <t>Wowan</t>
  </si>
  <si>
    <t>Yarraman (66/11kV)</t>
  </si>
  <si>
    <t>YARR</t>
  </si>
  <si>
    <t>Yarraman</t>
  </si>
  <si>
    <t>Yarranlea BSP (110/33kV)</t>
  </si>
  <si>
    <t>YARA</t>
  </si>
  <si>
    <t>Yarranlea BSP</t>
  </si>
  <si>
    <t>Yarranlea South (33/11kV)</t>
  </si>
  <si>
    <t>YASO</t>
  </si>
  <si>
    <t>Yarranlea South</t>
  </si>
  <si>
    <t>Yeppoon (66/11kV)</t>
  </si>
  <si>
    <t>YEPP</t>
  </si>
  <si>
    <t>Yeppoon</t>
  </si>
  <si>
    <t>Yeppoon (11/22kV)</t>
  </si>
  <si>
    <t>Z1553</t>
  </si>
  <si>
    <t>Zone Summary Information and Peak Load Forecast</t>
  </si>
  <si>
    <t>AGWA - Agnes Water (66/22kV)</t>
  </si>
  <si>
    <t>Supply</t>
  </si>
  <si>
    <t>T166 - Granite Creek BSP</t>
  </si>
  <si>
    <t>Description</t>
  </si>
  <si>
    <t>Region is Capricornia</t>
  </si>
  <si>
    <t>Transformer size is 2x66/22kV 15/20MVA ONAF</t>
  </si>
  <si>
    <t>Capacity of commissioned Embedded Generation (with Connection Agreements) is 0.0 MVA</t>
  </si>
  <si>
    <t>Growth Rates</t>
  </si>
  <si>
    <t>2022 W 0.0%, 2023 S -0.4% W -0.4%2024 S -0.2% W -0.2%2025 S -0.3% W -0.3%2026 S -0.1% W -0.1</t>
  </si>
  <si>
    <t>Latest Peak Compensated Load</t>
  </si>
  <si>
    <t>5.1 MVA on 05/01/2022 at 19:00</t>
  </si>
  <si>
    <t>Hours PA Exceeding 95% Peak Load</t>
  </si>
  <si>
    <t xml:space="preserve"> </t>
  </si>
  <si>
    <t>PEAK LOAD FORECAST AND CAPACITY</t>
  </si>
  <si>
    <t>2022</t>
  </si>
  <si>
    <t>2023</t>
  </si>
  <si>
    <t>2024</t>
  </si>
  <si>
    <t>2025</t>
  </si>
  <si>
    <t>2026</t>
  </si>
  <si>
    <t>LARn (MW)</t>
  </si>
  <si>
    <r>
      <rPr>
        <b/>
        <sz val="7"/>
        <color rgb="FF000000"/>
        <rFont val="Arial"/>
        <family val="2"/>
      </rPr>
      <t xml:space="preserve">50 PoE Load &gt;  </t>
    </r>
    <r>
      <rPr>
        <b/>
        <sz val="7"/>
        <color rgb="FF000000"/>
        <rFont val="Arial"/>
        <family val="2"/>
      </rPr>
      <t>95%</t>
    </r>
    <r>
      <rPr>
        <b/>
        <sz val="7"/>
        <color rgb="FF000000"/>
        <rFont val="Arial"/>
        <family val="2"/>
      </rPr>
      <t xml:space="preserve">  (MVA)</t>
    </r>
  </si>
  <si>
    <r>
      <rPr>
        <b/>
        <sz val="7"/>
        <color rgb="FF000000"/>
        <rFont val="Arial"/>
        <family val="2"/>
      </rPr>
      <t xml:space="preserve">Hours PA &gt;  </t>
    </r>
    <r>
      <rPr>
        <b/>
        <sz val="7"/>
        <color rgb="FF000000"/>
        <rFont val="Arial"/>
        <family val="2"/>
      </rPr>
      <t>95%</t>
    </r>
    <r>
      <rPr>
        <b/>
        <sz val="7"/>
        <color rgb="FF000000"/>
        <rFont val="Arial"/>
        <family val="2"/>
      </rPr>
      <t xml:space="preserve">  Peak Load</t>
    </r>
  </si>
  <si>
    <t>13</t>
  </si>
  <si>
    <t>Capacity for Embedded Generation (MVA)</t>
  </si>
  <si>
    <t>Rural/ Remote</t>
  </si>
  <si>
    <t>Yes</t>
  </si>
  <si>
    <t>Return to Index</t>
  </si>
  <si>
    <t>AITK - Aitkenvale (66/11kV)</t>
  </si>
  <si>
    <t>TMES - Townsville Mesh</t>
  </si>
  <si>
    <t>Region is Nth Queensland</t>
  </si>
  <si>
    <t>Transformer size is 2x66/11kV 15/20/25MVA ODAF</t>
  </si>
  <si>
    <t>2022 W 0.0%, 2023 S -0.4% W -0.4%2024 S -0.3% W -0.3%2025 S -0.3% W -0.3%2026 S -0.2% W -0.2</t>
  </si>
  <si>
    <t>22.1 MVA on 07/03/2022 at 16:30</t>
  </si>
  <si>
    <t>11.5</t>
  </si>
  <si>
    <t>Regional Centre</t>
  </si>
  <si>
    <t>ALLO - Allora (33/11kV)</t>
  </si>
  <si>
    <t>T058 - Warwick BSP</t>
  </si>
  <si>
    <t>Region is South West</t>
  </si>
  <si>
    <t>Transformer size is 2x33/11kV 3MVA ONAN</t>
  </si>
  <si>
    <t>2022 W 0.0%, 2023 S -0.4% W -0.4%2024 S -0.2% W -0.2%2025 S -0.2% W -0.2%2026 S 0.0% W 0.0%</t>
  </si>
  <si>
    <t>5.1 MVA on 21/07/2021 at 18:00</t>
  </si>
  <si>
    <t>4</t>
  </si>
  <si>
    <t>ALSH - Alan Sherriff (132/11kV)</t>
  </si>
  <si>
    <t>QASF - Alan Sherriff TCP</t>
  </si>
  <si>
    <t>Transformer size is 2x132/11kV 18/22.5/30MVA ODAF</t>
  </si>
  <si>
    <t>30.9 MVA on 03/03/2022 at 18:30</t>
  </si>
  <si>
    <t>12.5</t>
  </si>
  <si>
    <t>ALST - Alfred Street (33/11kV)</t>
  </si>
  <si>
    <t>MACK - Mackay BSP</t>
  </si>
  <si>
    <t>Region is Mackay</t>
  </si>
  <si>
    <t>Transformer size is 2x33/11kV 35/40MVA ONAF</t>
  </si>
  <si>
    <t>2022 W 0.0%, 2023 S -0.4% W -0.4%2024 S -0.2% W -0.2%2025 S -0.2% W -0.2%2026 S 0.1% W 0.1%</t>
  </si>
  <si>
    <t>22.5 MVA on 04/03/2022 at 14:00</t>
  </si>
  <si>
    <t>12</t>
  </si>
  <si>
    <t>ATHE - Atherton (66/22kV)</t>
  </si>
  <si>
    <t>TURK - Turkinje 66kV BSP</t>
  </si>
  <si>
    <t>Region is Far North</t>
  </si>
  <si>
    <t>Transformer size is 1x66/22kV 24/30/40MVA ONAN/ODAN/ODAF;1x66/22kV 24/30/40MVA ONAN/ONAF/ONAF</t>
  </si>
  <si>
    <t>Capacity of commissioned Embedded Generation (with Connection Agreements) is 1.7 MVA</t>
  </si>
  <si>
    <t>2022 W 0.0%, 2023 S -0.1% W -0.1%2024 S 0.1% W 0.1%, 2025 S 0.0% W 0.0%, 2026 S 0.2% W 0.2%</t>
  </si>
  <si>
    <t>24.7 MVA on 11/11/2021 at 18:30</t>
  </si>
  <si>
    <t>19.5</t>
  </si>
  <si>
    <t>AWOO - Awoonga (66/11kV)</t>
  </si>
  <si>
    <t>T019 - Gladstone South BSP</t>
  </si>
  <si>
    <t>Transformer size is 2x66/11kV 7.5/10MVA ONAF/OB</t>
  </si>
  <si>
    <t>Capacity of commissioned Embedded Generation (with Connection Agreements) is 1.1 MVA</t>
  </si>
  <si>
    <t>2022 W 0.0%, 2023 S 0.1% W 0.1%, 2024 S 0.1% W 0.1%, 2025 S 0.1% W 0.1%, 2026 S 0.1% W 0.1%</t>
  </si>
  <si>
    <t>7.4 MVA on 17/03/2022 at 20:30</t>
  </si>
  <si>
    <t>166</t>
  </si>
  <si>
    <t>AYRZ - Ayr (66/11kV)</t>
  </si>
  <si>
    <t>T193 - Clare South BSP</t>
  </si>
  <si>
    <t>Transformer size is 2x66/11kV 7.5/10MVA ONAN/ONAF</t>
  </si>
  <si>
    <t>2022 W 0.0%, 2023 S -0.4% W -0.4%2024 S -0.3% W -0.3%2025 S -0.4% W -0.4%2026 S -0.2% W -0.2</t>
  </si>
  <si>
    <t>9.7 MVA on 21/12/2021 at 19:00</t>
  </si>
  <si>
    <t>14</t>
  </si>
  <si>
    <t>BALB - Balberra (33/11kV)</t>
  </si>
  <si>
    <t>T065 - Alligator Creek BSP</t>
  </si>
  <si>
    <t>Transformer size is 1x33/11kV 5MVA ONAN</t>
  </si>
  <si>
    <t>2022 W 0.0%, 2023 S -0.3% W -0.3%2024 S -0.2% W -0.2%2025 S -0.3% W -0.3%2026 S -0.2% W -0.2</t>
  </si>
  <si>
    <t>2.3 MVA on 06/01/2022 at 18:00</t>
  </si>
  <si>
    <t>3</t>
  </si>
  <si>
    <t>BAMB - Bambaroo (66/11kV)</t>
  </si>
  <si>
    <t>T047 - Ingham BSP</t>
  </si>
  <si>
    <t>Transformer size is 1x66/11kV 1.5MVA ONAN</t>
  </si>
  <si>
    <t>2022 W 0.0%, 2023 S -0.5% W -0.5%2024 S -0.4% W -0.4%2025 S -0.4% W -0.4%2026 S -0.3% W -0.3</t>
  </si>
  <si>
    <t>0.5 MVA on 18/08/2021 at 18:30</t>
  </si>
  <si>
    <t>35.5</t>
  </si>
  <si>
    <t>BARC - Barcaldine (66/22kV)</t>
  </si>
  <si>
    <t>T072 - Barcaldine BSP</t>
  </si>
  <si>
    <t>Transformer size is 2x66/22kV 8/10MVA ONAN/ONAF</t>
  </si>
  <si>
    <t>Capacity of commissioned Embedded Generation (with Connection Agreements) is 28.4 MVA</t>
  </si>
  <si>
    <t>8.1 MVA on 16/01/2022 at 18:00</t>
  </si>
  <si>
    <t>196</t>
  </si>
  <si>
    <t>BARG - Bargara (66/11kV)</t>
  </si>
  <si>
    <t>BUND - Bundaberg BSP</t>
  </si>
  <si>
    <t>Region is Wide Bay</t>
  </si>
  <si>
    <t>Transformer size is 2x66/11kV 15/18/25MVA ONAN/ODAN/ODAF</t>
  </si>
  <si>
    <t>2022 W 0.0%, 2023 S 0.5% W 0.5%, 2024 S 0.6% W 0.6%, 2025 S 0.6% W 0.6%, 2026 S 0.7% W 0.7%</t>
  </si>
  <si>
    <t>14.2 MVA on 21/07/2021 at 21:00</t>
  </si>
  <si>
    <t>8</t>
  </si>
  <si>
    <t>BARR - Barratta (66/11kV)</t>
  </si>
  <si>
    <t>Transformer size is 1x66/11kV 5MVA ONAN</t>
  </si>
  <si>
    <t>2022 W 0.0%, 2023 S -0.6% W -0.6%2024 S -0.4% W -0.4%2025 S -0.5% W -0.5%2026 S -0.3% W -0.3</t>
  </si>
  <si>
    <t>2.1 MVA on 22/12/2021 at 18:00</t>
  </si>
  <si>
    <t>13.5</t>
  </si>
  <si>
    <t>BEGA - Belgian Gardens (66/11kV)</t>
  </si>
  <si>
    <t>Transformer size is 2x66/11kV 19/26/32MVA ONAN/ODAN/ODAF</t>
  </si>
  <si>
    <t>2022 W 0.0%, 2023 S 0.2% W 0.2%, 2024 S 0.3% W 0.3%, 2025 S 0.3% W 0.3%, 2026 S 0.5% W 0.5%</t>
  </si>
  <si>
    <t>16.2 MVA on 03/03/2022 at 19:30</t>
  </si>
  <si>
    <t>10.5</t>
  </si>
  <si>
    <t>BERS - Berserker (66/11kV)</t>
  </si>
  <si>
    <t>RMES - Rockhampton Mesh</t>
  </si>
  <si>
    <t>2022 W 0.0%, 2023 S -0.3% W -0.3%2024 S -0.2% W -0.2%2025 S -0.2% W -0.2%2026 S -0.1% W -0.1</t>
  </si>
  <si>
    <t>22.9 MVA on 03/03/2022 at 14:30</t>
  </si>
  <si>
    <t>5</t>
  </si>
  <si>
    <t>BEWE - Bedford Weir (66/22kV)</t>
  </si>
  <si>
    <t>T032 - Blackwater BSP</t>
  </si>
  <si>
    <t>Transformer size is 1x66/22kV 10MVA ONAN;1x66/22kV 7.5/10MVA ON/OB</t>
  </si>
  <si>
    <t>2022 W 0.0%, 2023 S -0.6% W -0.6%2024 S -0.4% W -0.4%2025 S -0.4% W -0.4%2026 S -0.2% W -0.2</t>
  </si>
  <si>
    <t>8.7 MVA on 02/03/2022 at 18:30</t>
  </si>
  <si>
    <t>BILO - Biloela (66/11kV)</t>
  </si>
  <si>
    <t>T026 - Biloela BSP</t>
  </si>
  <si>
    <t>Transformer size is 1x66/11kV 15/20MVA ONAN/ONAF;1x66/11kV 25/32MVA ONAN/ONAF</t>
  </si>
  <si>
    <t>2022 W 0.0%, 2023 S -0.3% W -0.3%2024 S -0.2% W -0.2%2025 S -0.2% W -0.2%2026 S 0.0% W 0.0%</t>
  </si>
  <si>
    <t>16.7 MVA on 02/03/2022 at 17:00</t>
  </si>
  <si>
    <t>BING - Bingegang (66/22kV)</t>
  </si>
  <si>
    <t>Transformer size is 2x66/22kV 5MVA ON</t>
  </si>
  <si>
    <t>2022 W 0.0%, 2023 S -0.0% W -0.0%2024 S 0.0% W 0.0%, 2025 S 0.0% W 0.0%, 2026 S 0.1% W 0.1%</t>
  </si>
  <si>
    <t>2.1 MVA on 03/03/2022 at 19:00</t>
  </si>
  <si>
    <t>22.5</t>
  </si>
  <si>
    <t>BLAC - Blackwater (66/22kV)</t>
  </si>
  <si>
    <t>Transformer size is 2x132/22kV 160 MVA;2x22/11kV 7.5/10MVA ONAN/ONAF</t>
  </si>
  <si>
    <t>10.6 MVA on 02/03/2022 at 19:30</t>
  </si>
  <si>
    <t>5.5</t>
  </si>
  <si>
    <t>BLAK - Blackall (66/22kV)</t>
  </si>
  <si>
    <t>Transformer size is 2x66/22kV 5/6.25MVA ONAN/ONAF</t>
  </si>
  <si>
    <t>2022 W 0.0%, 2023 S -0.5% W -0.5%2024 S -0.3% W -0.3%2025 S -0.3% W -0.3%2026 S -0.2% W -0.2</t>
  </si>
  <si>
    <t>4.7 MVA on 17/01/2022 at 18:30</t>
  </si>
  <si>
    <t>BLRI - Black River (66/11kV)</t>
  </si>
  <si>
    <t>Transformer size is 1x66/11kV 15/20MVA ONAN/ONAF;1x66/11kV 16/20MVA ONAN/ONAF</t>
  </si>
  <si>
    <t>2022 W 0.0%, 2023 S 1.3% W 1.3%, 2024 S 1.4% W 1.4%, 2025 S 1.3% W 1.3%, 2026 S 1.4% W 1.4%</t>
  </si>
  <si>
    <t>30.5 MVA on 07/03/2022 at 19:00</t>
  </si>
  <si>
    <t>BLUE - Bluewater (66/11kV)</t>
  </si>
  <si>
    <t>2022 W 0.0%, 2023 S -0.1% W -0.1%2024 S -0.1% W -0.1%2025 S -0.1% W -0.1%2026 S -0.0% W -0.0</t>
  </si>
  <si>
    <t>4.7 MVA on 08/03/2022 at 19:00</t>
  </si>
  <si>
    <t>No</t>
  </si>
  <si>
    <t>Note: Small NCC rating exceedance forecast in 2025/26, monitor future load.</t>
  </si>
  <si>
    <t>BODA - Boondooma Dam (66/11kV)</t>
  </si>
  <si>
    <t>H018 - Tarong BSP</t>
  </si>
  <si>
    <t>Transformer size is 1x66/11kV 4.1MVA ONAN;1x66/11kV 1MVA ONAN(Standby)</t>
  </si>
  <si>
    <t>2022 W 0.0%, 2023 S 0.0% W 0.0%, 2024 S 0.0% W 0.0%, 2025 S 0.0% W 0.0%, 2026 S 0.0% W 0.0%</t>
  </si>
  <si>
    <t>2.1 MVA on 04/01/2022 at 19:30</t>
  </si>
  <si>
    <t>1397</t>
  </si>
  <si>
    <t>BOHL - Bohle (66/11kV)</t>
  </si>
  <si>
    <t>Transformer size is 1x66/11kV 15/20/25MVA ODAN/ONAF/ODAF;1x66/11kV 15/20/25MVA ONAN/ONAF/ODAF</t>
  </si>
  <si>
    <t>Capacity of commissioned Embedded Generation (with Connection Agreements) is 4.7 MVA</t>
  </si>
  <si>
    <t>2022 W 0.0%, 2023 S -0.2% W -0.2%2024 S 0.0% W 0.0%, 2025 S -0.1% W -0.1%2026 S 0.2% W 0.2%</t>
  </si>
  <si>
    <t>24.2 MVA on 08/03/2022 at 19:00</t>
  </si>
  <si>
    <t>9</t>
  </si>
  <si>
    <t>BORE - Boyne Residential (66/11kV)</t>
  </si>
  <si>
    <t>2022 W 0.0%, 2023 S 0.1% W 0.1%, 2024 S 0.1% W 0.1%, 2025 S 0.1% W 0.1%, 2026 S 0.2% W 0.2%</t>
  </si>
  <si>
    <t>12.8 MVA on 03/03/2022 at 18:30</t>
  </si>
  <si>
    <t>7</t>
  </si>
  <si>
    <t>BOWE - Bowen (66/11kV)</t>
  </si>
  <si>
    <t>T181 - Bowen North BSP</t>
  </si>
  <si>
    <t>Transformer size is 2x66/11kV 15/16MVA ONAN/OFDAN</t>
  </si>
  <si>
    <t>2022 W 0.0%, 2023 S -0.1% W -0.1%2024 S 0.0% W 0.0%, 2025 S 0.0% W 0.0%, 2026 S 0.2% W 0.2%</t>
  </si>
  <si>
    <t>13.8 MVA on 04/03/2022 at 18:30</t>
  </si>
  <si>
    <t>20.5</t>
  </si>
  <si>
    <t>BROX - Broxburn (33/11kV)</t>
  </si>
  <si>
    <t>YARA - Yarranlea BSP</t>
  </si>
  <si>
    <t>Transformer size is 2x33/11kV 5MVA ONAN</t>
  </si>
  <si>
    <t>8.1 MVA on 01/02/2022 at 17:30</t>
  </si>
  <si>
    <t>BUCE - Bundaberg Central (66/11kV)</t>
  </si>
  <si>
    <t>2022 W 0.0%, 2023 S -0.4% W -0.4%2024 S -0.2% W -0.2%2025 S -0.3% W -0.3%2026 S 0.0% W 0.0%</t>
  </si>
  <si>
    <t>16.1 MVA on 08/03/2022 at 15:30</t>
  </si>
  <si>
    <t>BULL - Bullyard (66/11kV)</t>
  </si>
  <si>
    <t>Transformer size is 2x66/11kV 5MVA ONAN</t>
  </si>
  <si>
    <t>2022 W 0.0%, 2023 S -0.1% W -0.1%2024 S -0.1% W -0.1%2025 S -0.1% W -0.1%2026 S 0.0% W 0.0%</t>
  </si>
  <si>
    <t>2.6 MVA on 04/01/2022 at 18:00</t>
  </si>
  <si>
    <t>3.5</t>
  </si>
  <si>
    <t>Bulk Summary Information and Peak Load Forecast</t>
  </si>
  <si>
    <t>BUND - Bundaberg BSP (132/66kV)</t>
  </si>
  <si>
    <t>QGNG - Gin Gin TCP</t>
  </si>
  <si>
    <t>Transformer size is 1x132/66kV 36/70MVA ONAN/ONAF;2x132/66kV 40/50/60MVA ON/OFN/OFB</t>
  </si>
  <si>
    <t>Capacity of commissioned Embedded Generation (with Connection Agreements) is 2.8 MVA</t>
  </si>
  <si>
    <t>108.7 MVA on 01/02/2022 at 16:30</t>
  </si>
  <si>
    <t>CABO - Caboonbah (66/11kV)</t>
  </si>
  <si>
    <t>Transformer size is 1x66/11kV 6.25MVA ONAN</t>
  </si>
  <si>
    <t>2.9 MVA on 19/11/2021 at 04:00</t>
  </si>
  <si>
    <t>101.5</t>
  </si>
  <si>
    <t>CACI - Cairns City (132/22kV)</t>
  </si>
  <si>
    <t>QCNS - Cairns City 132kV TCP</t>
  </si>
  <si>
    <t>Transformer size is 1x132/22kV 55/80MVA ONAN/ODAN;1x132/22kV 64/80MVA ONAN/ODAN</t>
  </si>
  <si>
    <t>2022 W 0.0%, 2023 S -0.5% W -0.5%2024 S -0.3% W -0.3%2025 S -0.4% W -0.4%2026 S -0.1% W -0.1</t>
  </si>
  <si>
    <t>47 MVA on 13/12/2021 at 11:00</t>
  </si>
  <si>
    <t>419</t>
  </si>
  <si>
    <t>CAFE - Cape Ferguson (66/11kV)</t>
  </si>
  <si>
    <t>Transformer size is 1x66/11kV 2.3MVA ONAN;1x66/11kV 2MVA ONAN</t>
  </si>
  <si>
    <t>2022 W 0.0%, 2023 S 0.3% W 0.3%, 2024 S 0.3% W 0.3%, 2025 S 0.3% W 0.3%, 2026 S 0.4% W 0.4%</t>
  </si>
  <si>
    <t>1.8 MVA on 05/03/2022 at 19:30</t>
  </si>
  <si>
    <t>21.5</t>
  </si>
  <si>
    <t>CALE - Calen (66/11kV)</t>
  </si>
  <si>
    <t>PROS - Proserpine BSP</t>
  </si>
  <si>
    <t>2022 W 0.0%, 2023 S -0.2% W -0.2%2024 S -0.2% W -0.2%2025 S -0.2% W -0.2%2026 S -0.2% W -0.2</t>
  </si>
  <si>
    <t>2.6 MVA on 05/08/2021 at 18:30</t>
  </si>
  <si>
    <t>26</t>
  </si>
  <si>
    <t>CALL - Calliope (66/11kV)</t>
  </si>
  <si>
    <t>Transformer size is 1x66/11kV 7.5/10MVA ON/OB;1x66/11kV 7.5/10MVA ONAN/ONAF</t>
  </si>
  <si>
    <t>2022 W 0.0%, 2023 S 0.2% W 0.2%, 2024 S 0.3% W 0.3%, 2025 S 0.3% W 0.3%, 2026 S 0.3% W 0.3%</t>
  </si>
  <si>
    <t>10.1 MVA on 03/03/2022 at 18:30</t>
  </si>
  <si>
    <t>6</t>
  </si>
  <si>
    <t>CANN - Cannonvale (66/11kV)</t>
  </si>
  <si>
    <t>Transformer size is 2x66/11kV 15MVA ONAN</t>
  </si>
  <si>
    <t>2022 W 0.0%, 2023 S 0.1% W 0.1%, 2024 S 0.2% W 0.2%, 2025 S 0.1% W 0.1%, 2026 S 0.2% W 0.2%</t>
  </si>
  <si>
    <t>18.3 MVA on 03/03/2022 at 18:30</t>
  </si>
  <si>
    <t>32.5</t>
  </si>
  <si>
    <t>CANO - Cairns North (132/22kV)</t>
  </si>
  <si>
    <t>QWRE - Woree TCP</t>
  </si>
  <si>
    <t>Transformer size is 2x132/22kV 50/63MVA ONAN/ODAN</t>
  </si>
  <si>
    <t>52.1 MVA on 06/01/2022 at 16:30</t>
  </si>
  <si>
    <t>16</t>
  </si>
  <si>
    <t>CARI - Cape River (66/11kV)</t>
  </si>
  <si>
    <t>T095 - Millchester BSP</t>
  </si>
  <si>
    <t>Transformer size is 1x66/11kV 1MVA ONAN</t>
  </si>
  <si>
    <t>2022 W 0.0%, 2023 S -0.6% W -0.6%2024 S -0.5% W -0.5%2025 S -0.5% W -0.5%2026 S -0.4% W -0.4</t>
  </si>
  <si>
    <t>0.8 MVA on 16/01/2022 at 19:30</t>
  </si>
  <si>
    <t>CARM - Carmila (33/11kV)</t>
  </si>
  <si>
    <t>Transformer size is 1x33/11kV 1MVA ONAN</t>
  </si>
  <si>
    <t>2022 W 0.0%, 2023 S -0.7% W -0.7%2024 S -0.6% W -0.6%2025 S -0.7% W -0.7%2026 S -0.6% W -0.6</t>
  </si>
  <si>
    <t>0.8 MVA on 08/03/2022 at 18:30</t>
  </si>
  <si>
    <t>CAST - Canning Street (66/11kV)</t>
  </si>
  <si>
    <t>Transformer size is 2x16/20 MVA 66/11 ONAF</t>
  </si>
  <si>
    <t>24 MVA on 03/03/2022 at 17:00</t>
  </si>
  <si>
    <t>CAWD - Skid B (Cawdor) (33/11kV)</t>
  </si>
  <si>
    <t>T116 - Torrington BSP</t>
  </si>
  <si>
    <t>Transformer size is 1x33/11kV 10MVA Skid transformer</t>
  </si>
  <si>
    <t>6.7 MVA on 01/02/2022 at 18:00</t>
  </si>
  <si>
    <t>CEPL - Cecil Plains (33/11kV)</t>
  </si>
  <si>
    <t>Transformer size is 2x33/11kV 5MVA ON</t>
  </si>
  <si>
    <t>4.2 MVA on 06/07/2021 at 20:30</t>
  </si>
  <si>
    <t>42</t>
  </si>
  <si>
    <t>CHAL - Skid K (Charlton) (33/11kV)</t>
  </si>
  <si>
    <t>Transformer size is 1x33/11kV 10MVA Skid ONAN/ONAF</t>
  </si>
  <si>
    <t>2022 W 0.0%, 2023 S -0.7% W -0.7%2024 S -0.5% W -0.5%2025 S -0.6% W -0.6%2026 S -0.4% W -0.4</t>
  </si>
  <si>
    <t>4 MVA on 06/07/2021 at 08:30</t>
  </si>
  <si>
    <t>CHAR - Charleville (66/2211kV)</t>
  </si>
  <si>
    <t>ROMA - Roma 66kV BSP</t>
  </si>
  <si>
    <t>Transformer size is 1x66/11kV 7.5/8.5MVA ONAF;1x66/22kV 7.5/8.5MVA ONAF</t>
  </si>
  <si>
    <t>12.5 MVA on 17/01/2022 at 18:30</t>
  </si>
  <si>
    <t>CHIA - Chillagoe (66/22kV)</t>
  </si>
  <si>
    <t>Transformer size is 1x66/22kV 6.3MVA ONAN</t>
  </si>
  <si>
    <t>0.6 MVA on 02/03/2022 at 18:30</t>
  </si>
  <si>
    <t>15</t>
  </si>
  <si>
    <t>CHIL - Childers (66/11kV)</t>
  </si>
  <si>
    <t>ISIS - Isis BSP</t>
  </si>
  <si>
    <t>Transformer size is 1x66/11kV 10/7.5MVA ONB/ON;1x66/11kV 7.5/10MVA ON/ONB</t>
  </si>
  <si>
    <t>2022 W 0.0%, 2023 S -0.2% W -0.2%2024 S -0.1% W -0.1%2025 S -0.1% W -0.1%2026 S 0.0% W 0.0%</t>
  </si>
  <si>
    <t>6.4 MVA on 02/02/2022 at 14:30</t>
  </si>
  <si>
    <t>10</t>
  </si>
  <si>
    <t>CHIN - Chinchilla BSP (132/33kV)</t>
  </si>
  <si>
    <t>QCHA - Chinchilla TCP</t>
  </si>
  <si>
    <t>Transformer size is 1x106/33/11kV 20MVA ON;1x132/110kV 30MVA ONAN;1x132/33/11kV 50/63MVA ONAN/ONAF;1x106/33/5kV 20MVA ON(Standby)</t>
  </si>
  <si>
    <t>Capacity of commissioned Embedded Generation (with Connection Agreements) is 15.3 MVA</t>
  </si>
  <si>
    <t>17.8 MVA on 08/03/2022 at 18:00</t>
  </si>
  <si>
    <t>55</t>
  </si>
  <si>
    <t>CHTO - Charters Towers (66/11kV)</t>
  </si>
  <si>
    <t>Transformer size is 2x66/11kV 8/10MVA ONAN/ONAF</t>
  </si>
  <si>
    <t>2022 W 0.0%, 2023 S -0.4% W -0.4%2024 S -0.2% W -0.2%2025 S -0.2% W -0.2%2026 S -0.0% W -0.0</t>
  </si>
  <si>
    <t>12 MVA on 08/03/2022 at 19:00</t>
  </si>
  <si>
    <t>31</t>
  </si>
  <si>
    <t>CHTW - Chinchilla Town (33/11kV)</t>
  </si>
  <si>
    <t>CHIN - Chinchilla BSP</t>
  </si>
  <si>
    <t>8.1 MVA on 16/01/2022 at 17:30</t>
  </si>
  <si>
    <t>CHUM - Chumvale BSP (220/66kV)</t>
  </si>
  <si>
    <t>QMCH - Mica Creek 220kV TCP</t>
  </si>
  <si>
    <t>Transformer size is 1x220/66kV 30/40MVA ONAN/ONAF</t>
  </si>
  <si>
    <t>7 MVA on 16/01/2022 at 18:30</t>
  </si>
  <si>
    <t>CLBS - Clermont BSP (132/66kV)</t>
  </si>
  <si>
    <t>QLCM - Lilyvale (Barcaldine &amp; Clermont) TCP</t>
  </si>
  <si>
    <t>Transformer size is 2x132/69/11kV 30MVA OFDAN</t>
  </si>
  <si>
    <t>Capacity of commissioned Embedded Generation (with Connection Agreements) is 75.0 MVA</t>
  </si>
  <si>
    <t>20 MVA on 06/03/2022 at 19:00</t>
  </si>
  <si>
    <t>CLER - Clermont (66/22kV)</t>
  </si>
  <si>
    <t>CLBS - Clermont BSP</t>
  </si>
  <si>
    <t>Transformer size is 1xCLERSS CL-T6 11KV TRANSF 6 7.5/10 MVA;1xCLERSS TRANSF 5 7.5/10MVA</t>
  </si>
  <si>
    <t>2022 W 0.0%, 2023 S 0.1% W 0.1%, 2024 S 0.2% W 0.2%, 2025 S 0.2% W 0.2%, 2026 S 0.3% W 0.3%</t>
  </si>
  <si>
    <t>10.1 MVA on 17/01/2022 at 18:30</t>
  </si>
  <si>
    <t>14.5</t>
  </si>
  <si>
    <t>CLIF - Clifton (33/11kV)</t>
  </si>
  <si>
    <t>T043 - South Toowoomba BSP</t>
  </si>
  <si>
    <t>2022 W 0.0%, 2023 S -0.3% W -0.3%2024 S -0.1% W -0.1%2025 S -0.2% W -0.2%2026 S 0.0% W 0.0%</t>
  </si>
  <si>
    <t>3.8 MVA on 01/02/2022 at 18:30</t>
  </si>
  <si>
    <t>2.5</t>
  </si>
  <si>
    <t>CLIN - Clinton (66/11kV)</t>
  </si>
  <si>
    <t>GLNO - Gladstone North BSP</t>
  </si>
  <si>
    <t>Transformer size is 2x66/11kV 16/20/25MVA ONAN/ONAF/ODAF</t>
  </si>
  <si>
    <t>2022 W 0.0%, 2023 S -0.5% W -0.5%2024 S -0.3% W -0.3%2025 S -0.4% W -0.4%2026 S -0.2% W -0.2</t>
  </si>
  <si>
    <t>14.8 MVA on 03/02/2022 at 15:30</t>
  </si>
  <si>
    <t>11</t>
  </si>
  <si>
    <t>CLON - Cloncurry (66/11kV)</t>
  </si>
  <si>
    <t>CHUM - Chumvale BSP</t>
  </si>
  <si>
    <t>Transformer size is 1x66/11kV 2/2.3MVA ONAN/ONAF;1x66/11kV 3.15MVA ONAN</t>
  </si>
  <si>
    <t>3.5 MVA on 16/01/2022 at 18:30</t>
  </si>
  <si>
    <t>51</t>
  </si>
  <si>
    <t>CLSO - Clare South (66/11kV)</t>
  </si>
  <si>
    <t>Transformer size is 1x66/11kV 6.3MVA ONAN</t>
  </si>
  <si>
    <t>2022 W 0.0%, 2023 S -0.9% W -0.9%2024 S -0.4% W -0.4%2025 S -0.5% W -0.5%2026 S 0.0% W 0.0%</t>
  </si>
  <si>
    <t>2.8 MVA on 20/12/2021 at 19:00</t>
  </si>
  <si>
    <t>COLU - Columboola BSP (132/33kV)</t>
  </si>
  <si>
    <t>T194 - Columboola TCP</t>
  </si>
  <si>
    <t>Transformer size is 1xCOLU 132/3311KV 24/32MVA TRANSF 1</t>
  </si>
  <si>
    <t>13.4 MVA on 17/01/2022 at 19:00</t>
  </si>
  <si>
    <t>29.5</t>
  </si>
  <si>
    <t>COME - Comet (66/22kV)</t>
  </si>
  <si>
    <t>Transformer size is 1x66/22kV 6.3MVA ON;1x66/22kV 2MVA ON(Standby)</t>
  </si>
  <si>
    <t>3 MVA on 14/02/2022 at 18:30</t>
  </si>
  <si>
    <t>28.5</t>
  </si>
  <si>
    <t>Proposed project will address - beyond 5 years</t>
  </si>
  <si>
    <t>COOK - Cooktown (66/22kV)</t>
  </si>
  <si>
    <t>T159 - Lakeland BSP</t>
  </si>
  <si>
    <t>2022 W 0.0%, 2023 S -0.3% W -0.3%2024 S -0.1% W -0.1%2025 S -0.1% W -0.1%2026 S 0.2% W 0.2%</t>
  </si>
  <si>
    <t>4.6 MVA on 04/03/2022 at 17:00</t>
  </si>
  <si>
    <t>26.5</t>
  </si>
  <si>
    <t>COOM - Coominglah (66/22kV)</t>
  </si>
  <si>
    <t>Transformer size is 2x66/22kV 2MVA ONAN</t>
  </si>
  <si>
    <t>2022 W 0.0%, 2023 S -0.3% W -0.3%2024 S -0.2% W -0.2%2025 S -0.2% W -0.2%2026 S -0.2% W -0.2</t>
  </si>
  <si>
    <t>1.5 MVA on 07/01/2022 at 19:30</t>
  </si>
  <si>
    <t>CPRE - Cape River East (66/33kV)</t>
  </si>
  <si>
    <t>Transformer size is 2x132/66/33kV 40/40/27MVA</t>
  </si>
  <si>
    <t>16 MVA on 31/03/2022 at 09:30</t>
  </si>
  <si>
    <t>110.5</t>
  </si>
  <si>
    <t>CRAI - Craiglie (132/22kV)</t>
  </si>
  <si>
    <t>QTUH - Turkinje 132kV TCP</t>
  </si>
  <si>
    <t>Transformer size is 2x132/22kV 15/20MVA ONAN/ONAF</t>
  </si>
  <si>
    <t>18 MVA on 06/01/2022 at 17:00</t>
  </si>
  <si>
    <t>8.5</t>
  </si>
  <si>
    <t>CRAN - Cranbrook (66/11kV)</t>
  </si>
  <si>
    <t>Transformer size is 2x66/11kV 15/20/25MVA ONAN/ONAF/OFDAF</t>
  </si>
  <si>
    <t>20.3 MVA on 07/03/2022 at 17:30</t>
  </si>
  <si>
    <t>CREA - Cressbrook No. 1 (33/3.3kV)</t>
  </si>
  <si>
    <t>T029 - Postmans Ridge BSP</t>
  </si>
  <si>
    <t>Transformer size is 1x33/3.3kV 3.3MVA ONAN</t>
  </si>
  <si>
    <t>2.3 MVA on 25/03/2022 at 00:30</t>
  </si>
  <si>
    <t>5218.5</t>
  </si>
  <si>
    <t>CREB - Cressbrook No. 2 (33/3.3kV)</t>
  </si>
  <si>
    <t>2 MVA on 01/12/2021 at 20:30</t>
  </si>
  <si>
    <t>4796.5</t>
  </si>
  <si>
    <t>CRED - Crediton (66/11kV)</t>
  </si>
  <si>
    <t>PIVA - Pioneer Valley BSP</t>
  </si>
  <si>
    <t>2022 W 0.0%, 2023 S -0.1% W -0.1%2024 S 0.0% W 0.0%, 2025 S 0.0% W 0.0%, 2026 S 0.3% W 0.3%</t>
  </si>
  <si>
    <t>0.6 MVA on 10/08/2021 at 20:30</t>
  </si>
  <si>
    <t>232</t>
  </si>
  <si>
    <t>CRNE - Crows Nest (33/11kV)</t>
  </si>
  <si>
    <t>Transformer size is 1x33/11kV 6.3MVA ONAN;1x33/11kV 1.5MVA ON(Standby)</t>
  </si>
  <si>
    <t>2022 W 0.0%, 2023 S -0.3% W -0.3%2024 S -0.2% W -0.2%2025 S -0.3% W -0.3%2026 S -0.1% W -0.1</t>
  </si>
  <si>
    <t>4.7 MVA on 21/07/2021 at 18:00</t>
  </si>
  <si>
    <t>CROY - Croydon (66/22kV)</t>
  </si>
  <si>
    <t>GEOR - Georgetown BSP</t>
  </si>
  <si>
    <t>0.6 MVA on 14/12/2021 at 19:30</t>
  </si>
  <si>
    <t>CUNN - Cunnamulla (66/22kV)</t>
  </si>
  <si>
    <t>Transformer size is 1x66/11kV 5MVA ONAN;1x66/22kV 5MVA ONAN;1x22/11kV 3MVA ONAN(Standby)</t>
  </si>
  <si>
    <t>2022 W 0.0%, 2023 S -0.5% W -0.5%2024 S -0.5% W -0.5%2025 S -0.5% W -0.5%2026 S -0.4% W -0.4</t>
  </si>
  <si>
    <t>6.3 MVA on 21/07/2021 at 19:00</t>
  </si>
  <si>
    <t>DACE - Dalby Central (33/11kV)</t>
  </si>
  <si>
    <t>T002 - Dalby East BSP</t>
  </si>
  <si>
    <t>Transformer size is 2x33/11kV 16/20MVA ONAN/ONAF</t>
  </si>
  <si>
    <t>14 MVA on 01/02/2022 at 16:00</t>
  </si>
  <si>
    <t>DAGL - Dan Gleeson (66/11kV)</t>
  </si>
  <si>
    <t>Transformer size is 1x66/11kV 15/20/25MVA ONAN/ODAN/ODAF;1x66/11kV 15/20/25MVA ONAN/ONAF/ODAF</t>
  </si>
  <si>
    <t>2022 W 0.0%, 2023 S 0.0% W 0.0%, 2024 S 0.1% W 0.1%, 2025 S 0.1% W 0.1%, 2026 S 0.2% W 0.2%</t>
  </si>
  <si>
    <t>31.2 MVA on 07/03/2022 at 19:00</t>
  </si>
  <si>
    <t>DEGI - Degilbo (66/11kV)</t>
  </si>
  <si>
    <t>Transformer size is 2x66/11kV 2MVA ONAN</t>
  </si>
  <si>
    <t>2.2 MVA on 05/01/2022 at 18:00</t>
  </si>
  <si>
    <t>7.5</t>
  </si>
  <si>
    <t>DIMB - Dimbulah (66/22kV)</t>
  </si>
  <si>
    <t>Transformer size is 2x66/22kV 10MVA ONAN</t>
  </si>
  <si>
    <t>2022 W 0.0%, 2023 S -0.8% W -0.8%2024 S -0.7% W -0.7%2025 S -0.8% W -0.8%2026 S -0.7% W -0.7</t>
  </si>
  <si>
    <t>4.6 MVA on 15/11/2021 at 18:00</t>
  </si>
  <si>
    <t>DISR - Disraeli (66/11kV)</t>
  </si>
  <si>
    <t>Transformer size is 1x66/11kV 0.25MVA</t>
  </si>
  <si>
    <t>0.1 MVA on 24/08/2021 at 17:00</t>
  </si>
  <si>
    <t>22</t>
  </si>
  <si>
    <t>Duchr2 - Duchess Road 11/66kV (11/66kV)</t>
  </si>
  <si>
    <t>Duchess Road 66kV accumulator</t>
  </si>
  <si>
    <t>Transformer size is 1xTR4 11/66kV 6.3MVA</t>
  </si>
  <si>
    <t>1.4 MVA on 13/12/2021 at 04:00</t>
  </si>
  <si>
    <t>50</t>
  </si>
  <si>
    <t>DURO - Duchess Road (132/66kV)</t>
  </si>
  <si>
    <t>QMCL - Mica Creek 132kV TCP</t>
  </si>
  <si>
    <t>Transformer size is 2x132/11kV 40/60MVA ONAN/ONAF;1x66/11kV 5/6.25MVA ONAF(Standby);1x66/11kV 5/6.25MVA ONAN/ONAF(Standby)</t>
  </si>
  <si>
    <t>35.3 MVA on 16/01/2022 at 19:00</t>
  </si>
  <si>
    <t>17</t>
  </si>
  <si>
    <t>DYSA - Dysart (66/22kV)</t>
  </si>
  <si>
    <t>T035 - Dysart BSP</t>
  </si>
  <si>
    <t>Transformer size is 2x20MVA 66kV Transformer</t>
  </si>
  <si>
    <t>2022 W 0.0%, 2023 S -0.5% W -0.5%2024 S -0.4% W -0.4%2025 S -0.5% W -0.5%2026 S -0.4% W -0.4</t>
  </si>
  <si>
    <t>7.9 MVA on 02/03/2022 at 19:00</t>
  </si>
  <si>
    <t>EAAY - East Ayr (66/11kV)</t>
  </si>
  <si>
    <t>14.4 MVA on 01/03/2022 at 15:30</t>
  </si>
  <si>
    <t>EABU - East Bundaberg (66/11kV)</t>
  </si>
  <si>
    <t>Transformer size is 2x66/11kV 12/16MVA ONAN/ONAF</t>
  </si>
  <si>
    <t>Capacity of commissioned Embedded Generation (with Connection Agreements) is 1.8 MVA</t>
  </si>
  <si>
    <t>2022 W 0.0%, 2023 S -0.1% W -0.1%2024 S 0.0% W 0.0%, 2025 S -0.0% W -0.0%2026 S 0.1% W 0.1%</t>
  </si>
  <si>
    <t>19.9 MVA on 21/07/2021 at 21:00</t>
  </si>
  <si>
    <t>23</t>
  </si>
  <si>
    <t>EATO - East Toowoomba (33/11kV)</t>
  </si>
  <si>
    <t>Transformer size is 2x33/11kV 15/18/25MVA ONAN/OFDAN/OFDAF</t>
  </si>
  <si>
    <t>2022 W 0.0%, 2023 S -0.2% W -0.2%2024 S -0.1% W -0.1%2025 S -0.2% W -0.2%2026 S 0.0% W 0.0%</t>
  </si>
  <si>
    <t>36.5 MVA on 21/07/2021 at 18:00</t>
  </si>
  <si>
    <t>EIDS - Eidsvold (66/11kV)</t>
  </si>
  <si>
    <t>Transformer size is 1x62/11kV 2MVA ON;1x66/11kV 2MVA ONAN</t>
  </si>
  <si>
    <t>1.6 MVA on 18/01/2022 at 19:00</t>
  </si>
  <si>
    <t>18</t>
  </si>
  <si>
    <t>ELRO - Ellwoods Road (66/11kV)</t>
  </si>
  <si>
    <t>Transformer size is 2x66/11kV 4.1MVA ONAN</t>
  </si>
  <si>
    <t>2.8 MVA on 17/01/2022 at 16:30</t>
  </si>
  <si>
    <t>58.5</t>
  </si>
  <si>
    <t>EMER - Emerald (66/22kV)</t>
  </si>
  <si>
    <t>H015 - Lilyvale BSP</t>
  </si>
  <si>
    <t>Transformer size is 2x66/22kV 15/20MVA ONAN/ONAF;1x66/22kV 16/20MVA ONAN/ONAF</t>
  </si>
  <si>
    <t>40.3 MVA on 02/03/2022 at 18:00</t>
  </si>
  <si>
    <t>ETON - Eton (33/11kV)</t>
  </si>
  <si>
    <t>Transformer size is 2x33/11kV 7.5/5MVA ONAF/ONAN</t>
  </si>
  <si>
    <t>2022 W 0.0%, 2023 S -0.3% W -0.3%2024 S -0.3% W -0.3%2025 S -0.3% W -0.3%2026 S -0.3% W -0.3</t>
  </si>
  <si>
    <t>5.8 MVA on 09/03/2022 at 19:00</t>
  </si>
  <si>
    <t>EUDA - Eungella Dam (66/11kV)</t>
  </si>
  <si>
    <t>Transformer size is 1x66/11kV 1MVA ONAN;1x66/11kV 5MVA ONAN</t>
  </si>
  <si>
    <t>0.9 MVA on 01/01/2022 at 17:00</t>
  </si>
  <si>
    <t>6989</t>
  </si>
  <si>
    <t>EVEL - Evelyn (66/22kV)</t>
  </si>
  <si>
    <t>Transformer size is 1x66/22kV 6.3 MVA</t>
  </si>
  <si>
    <t>1.4 MVA on 22/11/2021 at 18:00</t>
  </si>
  <si>
    <t>90.5</t>
  </si>
  <si>
    <t>FARL - Farleigh (33/11kV)</t>
  </si>
  <si>
    <t>Transformer size is 2x33/11kV 5.5MVA ONAN</t>
  </si>
  <si>
    <t>Capacity of commissioned Embedded Generation (with Connection Agreements) is 14.4 MVA</t>
  </si>
  <si>
    <t>2022 W 0.0%, 2023 S 0.4% W 0.4%, 2024 S 0.4% W 0.4%, 2025 S 0.4% W 0.4%, 2026 S 0.5% W 0.5%</t>
  </si>
  <si>
    <t>4.7 MVA on 03/03/2022 at 18:30</t>
  </si>
  <si>
    <t>16.5</t>
  </si>
  <si>
    <t>FARN - Farnsfield (66/11kV)</t>
  </si>
  <si>
    <t>Transformer size is 2x66/11kV 10/12.5MVA ONAN/ONAF</t>
  </si>
  <si>
    <t>7 MVA on 22/12/2021 at 16:30</t>
  </si>
  <si>
    <t>FREN - Frenchville (66/11kV)</t>
  </si>
  <si>
    <t>Transformer size is 2x66/11kV 15/20MVA ONAN/ONAF</t>
  </si>
  <si>
    <t>25.1 MVA on 03/03/2022 at 20:00</t>
  </si>
  <si>
    <t>GARB - Garbutt (66/11kV)</t>
  </si>
  <si>
    <t>Transformer size is 1x66/11kV 21/26.25/35MVA ONAN/ODAN/ODAF;1x66/11kV 21/26.25/35MVA ONAN/ONAF/ODAF</t>
  </si>
  <si>
    <t>28.7 MVA on 07/03/2022 at 15:30</t>
  </si>
  <si>
    <t>GAYN - Gayndah (66/11kV)</t>
  </si>
  <si>
    <t>2022 W 0.0%, 2023 S -0.5% W -0.5%2024 S -0.4% W -0.4%2025 S -0.5% W -0.5%2026 S -0.3% W -0.3</t>
  </si>
  <si>
    <t>5 MVA on 31/01/2022 at 18:00</t>
  </si>
  <si>
    <t>GEOR - Georgetown (66/22kV)</t>
  </si>
  <si>
    <t>1.7 MVA on 01/11/2021 at 19:00</t>
  </si>
  <si>
    <t>GEOR - Georgetown BSP (132/66kV)</t>
  </si>
  <si>
    <t>QROS - Ross (Kidston and Milchester) TCP</t>
  </si>
  <si>
    <t>Transformer size is 2x132/66/6.6kV 8MVA ONAN</t>
  </si>
  <si>
    <t>Capacity of commissioned Embedded Generation (with Connection Agreements) is 5.3 MVA</t>
  </si>
  <si>
    <t>9.5 MVA on 06/01/2022 at 13:00</t>
  </si>
  <si>
    <t>GIRU - Giru (66/11kV)</t>
  </si>
  <si>
    <t>Transformer size is 2x66/11kV 4MVA ONAN</t>
  </si>
  <si>
    <t>2022 W 0.0%, 2023 S -1.0% W -1.0%2024 S -0.9% W -0.9%2025 S -1.0% W -1.0%2026 S -0.9% W -0.9</t>
  </si>
  <si>
    <t>2.3 MVA on 19/01/2022 at 20:30</t>
  </si>
  <si>
    <t>333</t>
  </si>
  <si>
    <t>GIVE - Givelda (66/11kV)</t>
  </si>
  <si>
    <t>Transformer size is 1x66/11kV 10MVA ONAN;1x66/11kV 7.5/10MVA ONAN/ONAF</t>
  </si>
  <si>
    <t>5.9 MVA on 05/01/2022 at 21:30</t>
  </si>
  <si>
    <t>99.5</t>
  </si>
  <si>
    <t>GLEE - Glenelg (66/33kV)</t>
  </si>
  <si>
    <t>Transformer size is 1x66/33kV 0.63MVA ONAN</t>
  </si>
  <si>
    <t>2022 W 0.0%, 2023 S 0.7% W 0.7%, 2024 S 0.8% W 0.8%, 2025 S 0.8% W 0.8%, 2026 S 1.0% W 1.0%</t>
  </si>
  <si>
    <t>0.6 MVA on 09/01/2022 at 18:00</t>
  </si>
  <si>
    <t>4.5</t>
  </si>
  <si>
    <t>GLEL - Glenella 11kV (66/11kV)</t>
  </si>
  <si>
    <t>2022 W 0.0%, 2023 S 0.5% W 0.5%, 2024 S 0.6% W 0.6%, 2025 S 0.5% W 0.5%, 2026 S 0.7% W 0.7%</t>
  </si>
  <si>
    <t>11.9 MVA on 02/03/2022 at 15:30</t>
  </si>
  <si>
    <t>32</t>
  </si>
  <si>
    <t>GLEL33 - Glenella 33kV (66/33kV)</t>
  </si>
  <si>
    <t>Transformer size is 2x66/33/6.6kV 38/50/63MVA ONAN</t>
  </si>
  <si>
    <t>2022 W 0.0%, 2023 S -0.1% W -0.1%2024 S -0.1% W -0.1%2025 S -0.1% W -0.1%2026 S -0.1% W -0.1</t>
  </si>
  <si>
    <t>57.6 MVA on 01/03/2022 at 19:00</t>
  </si>
  <si>
    <t>6.5</t>
  </si>
  <si>
    <t>GLEN - Glenden (66/11kV)</t>
  </si>
  <si>
    <t>NEWL - Newlands BSP</t>
  </si>
  <si>
    <t>Transformer size is 2x66/11kV 7.5MVA ONAN</t>
  </si>
  <si>
    <t>2022 W 0.0%, 2023 S -1.2% W -1.2%2024 S -1.7% W -1.7%2025 S -2.4% W -2.4%2026 S -2.2% W -2.2</t>
  </si>
  <si>
    <t>1.7 MVA on 03/03/2022 at 19:00</t>
  </si>
  <si>
    <t>GLFS - Friend Street (66/11kV)</t>
  </si>
  <si>
    <t>Transformer size is 1x66/11kV 16/20MVA ONAN/ONAF;1x66/11kV 24/32MVA ONAN/ONAF</t>
  </si>
  <si>
    <t>22.3 MVA on 08/03/2022 at 14:30</t>
  </si>
  <si>
    <t>1175</t>
  </si>
  <si>
    <t>GLNO - Gladstone North BSP (132/66kV)</t>
  </si>
  <si>
    <t>H067 - Calliope River TCP</t>
  </si>
  <si>
    <t>Transformer size is 2x132/66/11kV 60/80MVA ONAN/ODAN</t>
  </si>
  <si>
    <t>56.8 MVA on 03/03/2022 at 19:00</t>
  </si>
  <si>
    <t>GLSO - Gladstone South (66/11kV)</t>
  </si>
  <si>
    <t>Transformer size is 1x66/11kV 15/20 MVA ONAN/ONAF;1x66/11kV 15/20MVA ONAN/ONAF</t>
  </si>
  <si>
    <t>25.3 MVA on 03/03/2022 at 18:30</t>
  </si>
  <si>
    <t>GOOB - Gooburrum (66/11kV)</t>
  </si>
  <si>
    <t>4.8 MVA on 21/02/2022 at 18:30</t>
  </si>
  <si>
    <t>GOOT - Gootchie (66/11kV)</t>
  </si>
  <si>
    <t>MARY - Maryborough BSP</t>
  </si>
  <si>
    <t>Transformer size is 1x62/11kV 2MVA ON;1x66/11kV 6.3MVA ONAN</t>
  </si>
  <si>
    <t>2022 W 0.0%, 2023 S 0.2% W 0.2%, 2024 S 0.3% W 0.3%, 2025 S 0.2% W 0.2%, 2026 S 0.3% W 0.3%</t>
  </si>
  <si>
    <t>3.9 MVA on 28/02/2022 at 18:00</t>
  </si>
  <si>
    <t>Gracem - Gracemere (66/11kV)</t>
  </si>
  <si>
    <t>Transformer size is 1x20MVA 66kV Transformer</t>
  </si>
  <si>
    <t>2023 W 0.8%, 2024 S 0.8% W 0.8%, 2025 S 0.8% W 0.8%, 2026 S 0.8% W 0.8%</t>
  </si>
  <si>
    <t xml:space="preserve">No current information, due to be commissioned Winter 2023 </t>
  </si>
  <si>
    <r>
      <rPr>
        <b/>
        <sz val="7"/>
        <color rgb="FF000000"/>
        <rFont val="Arial"/>
        <family val="2"/>
      </rPr>
      <t xml:space="preserve">50 PoE Load &gt;  </t>
    </r>
    <r>
      <rPr>
        <b/>
        <sz val="7"/>
        <color rgb="FF000000"/>
        <rFont val="Arial"/>
        <family val="2"/>
      </rPr>
      <t xml:space="preserve">  (MVA)</t>
    </r>
  </si>
  <si>
    <r>
      <rPr>
        <b/>
        <sz val="7"/>
        <color rgb="FF000000"/>
        <rFont val="Arial"/>
        <family val="2"/>
      </rPr>
      <t xml:space="preserve">Hours PA &gt;  </t>
    </r>
    <r>
      <rPr>
        <b/>
        <sz val="7"/>
        <color rgb="FF000000"/>
        <rFont val="Arial"/>
        <family val="2"/>
      </rPr>
      <t xml:space="preserve">  Peak Load</t>
    </r>
  </si>
  <si>
    <t>N/A</t>
  </si>
  <si>
    <t>GRCR - Granite Creek (66/22kV)</t>
  </si>
  <si>
    <t>Transformer size is 1xGRCRSS 22/22KV REGULATOR 1 REG 1</t>
  </si>
  <si>
    <t>0.3 MVA on 27/06/2021 at 18:00</t>
  </si>
  <si>
    <t>GREN - Greenvale (66/11kV)</t>
  </si>
  <si>
    <t>Transformer size is 1x66/11kV 0.5MVA ONAN</t>
  </si>
  <si>
    <t>0.5 MVA on 08/03/2022 at 19:00</t>
  </si>
  <si>
    <t>GUML - Gumlu (66/11kV)</t>
  </si>
  <si>
    <t>Transformer size is 1x66/11kV 0.5MVA ONAN;1x66/11kV 1MVA ONAN</t>
  </si>
  <si>
    <t>2022 W 0.0%, 2023 S -0.9% W -0.9%2024 S -0.7% W -0.7%2025 S -0.8% W -0.8%2026 S -0.5% W -0.5</t>
  </si>
  <si>
    <t>1.2 MVA on 17/08/2021 at 19:30</t>
  </si>
  <si>
    <t>119</t>
  </si>
  <si>
    <t>GUTH - Guthalungra (66/11kV)</t>
  </si>
  <si>
    <t>0.4 MVA on 01/01/2022 at 20:30</t>
  </si>
  <si>
    <t>8750</t>
  </si>
  <si>
    <t>HAPU - Haughton (66/11kV)</t>
  </si>
  <si>
    <t>Transformer size is 1x66/11kV 2.5MVA ONAN;1x66/11kV 4MVA ONAN</t>
  </si>
  <si>
    <t>2022 W 0.0%, 2023 S -0.1% W -0.1%2024 S 0.1% W 0.1%, 2025 S 0.1% W 0.1%, 2026 S 0.4% W 0.4%</t>
  </si>
  <si>
    <t>1.3 MVA on 22/12/2021 at 20:30</t>
  </si>
  <si>
    <t>181</t>
  </si>
  <si>
    <t>HELE - Helenvale (66/22kV)</t>
  </si>
  <si>
    <t>Transformer size is 1x66/22kV 5MVA ONAN</t>
  </si>
  <si>
    <t>0.8 MVA on 02/01/2022 at 19:30</t>
  </si>
  <si>
    <t>274</t>
  </si>
  <si>
    <t>HEPA - Hermit Park (66/11kV)</t>
  </si>
  <si>
    <t>Transformer size is 2x66/11kV 15/20/25MVA ONAN/ONAF/ODAF</t>
  </si>
  <si>
    <t>20.9 MVA on 07/03/2022 at 16:30</t>
  </si>
  <si>
    <t>HIGH - Highfields (33/11kV)</t>
  </si>
  <si>
    <t>3.3 MVA on 17/01/2022 at 17:30</t>
  </si>
  <si>
    <t>HOHI - Home Hill (66/11kV)</t>
  </si>
  <si>
    <t>Capacity of commissioned Embedded Generation (with Connection Agreements) is 15.1 MVA</t>
  </si>
  <si>
    <t>2022 W 0.0%, 2023 S -0.8% W -0.8%2024 S -0.7% W -0.7%2025 S -0.7% W -0.7%2026 S -0.5% W -0.5</t>
  </si>
  <si>
    <t>14.8 MVA on 17/01/2022 at 19:00</t>
  </si>
  <si>
    <t>HOWA - Howard (66/11kV)</t>
  </si>
  <si>
    <t>Transformer size is 2x62/11kV 7.5MVA ONAN;1x66/11kV 12.5MVA ONAN</t>
  </si>
  <si>
    <t>2022 W 0.0%, 2023 S -0.1% W -0.1%2024 S 0.0% W 0.0%, 2025 S -0.1% W -0.1%2026 S 0.0% W 0.0%</t>
  </si>
  <si>
    <t>8.9 MVA on 01/02/2022 at 17:30</t>
  </si>
  <si>
    <t>HUGH - Hughenden (66/33kV)</t>
  </si>
  <si>
    <t>Transformer size is 1x66/33/6.6kV 7.5/10MVA ONAF/ONAN;1x66/33/6.6kV7.5/10MVA ONAF/ONAN</t>
  </si>
  <si>
    <t>Capacity of commissioned Embedded Generation (with Connection Agreements) is 10.0 MVA</t>
  </si>
  <si>
    <t>2022 W 0.0%, 2023 S -0.7% W -0.7%2024 S -0.5% W -0.5%2025 S -0.5% W -0.5%2026 S -0.3% W -0.3</t>
  </si>
  <si>
    <t>4.2 MVA on 17/01/2022 at 19:00</t>
  </si>
  <si>
    <t>ICIZ - ICI (66/11kV)</t>
  </si>
  <si>
    <t>T130 - Boat Creek BSP</t>
  </si>
  <si>
    <t>5.1 MVA on 10/03/2022 at 15:00</t>
  </si>
  <si>
    <t>340</t>
  </si>
  <si>
    <t>ILBI - Ilbilbie (33/11kV)</t>
  </si>
  <si>
    <t>0.7 MVA on 08/03/2022 at 19:00</t>
  </si>
  <si>
    <t>INGH - Ingham (66/11kV)</t>
  </si>
  <si>
    <t>2022 W 0.0%, 2023 S -0.7% W -0.7%2024 S -0.6% W -0.6%2025 S -0.6% W -0.6%2026 S -0.4% W -0.4</t>
  </si>
  <si>
    <t>13.6 MVA on 03/03/2022 at 17:00</t>
  </si>
  <si>
    <t>51.5</t>
  </si>
  <si>
    <t>ISIS - Isis BSP (132/66kV)</t>
  </si>
  <si>
    <t>QTBC - Teebar Creek TCP</t>
  </si>
  <si>
    <t>Transformer size is 1x132/66/11kV 80/100MVA ONAN/ODAN;1x132/66kV 34/42.5/64MVA ONAN/ODAN/ODAF</t>
  </si>
  <si>
    <t>Capacity of commissioned Embedded Generation (with Connection Agreements) is 91.8 MVA</t>
  </si>
  <si>
    <t>47.4 MVA on 05/01/2022 at 18:30</t>
  </si>
  <si>
    <t>JACR - Jardine Creek 66/33kV (66/33kV)</t>
  </si>
  <si>
    <t>Capacity of commissioned Embedded Generation (with Connection Agreements) is 45.0 MVA</t>
  </si>
  <si>
    <t>21.4 MVA on 17/08/2021 at 13:00</t>
  </si>
  <si>
    <t>0.5</t>
  </si>
  <si>
    <t>JAND - Jandowae (33/11kV)</t>
  </si>
  <si>
    <t>Transformer size is 1x33/11 3.15MVA ONAN;1x33/11kV 0.75MVA ONAN(Standby)</t>
  </si>
  <si>
    <t>2022 W 0.0%, 2023 S -0.0% W -0.0%2024 S 0.0% W 0.0%, 2025 S 0.1% W 0.1%, 2026 S 0.2% W 0.2%</t>
  </si>
  <si>
    <t>1.2 MVA on 01/02/2022 at 14:30</t>
  </si>
  <si>
    <t>JARV - Jarvisfield (66/11kV)</t>
  </si>
  <si>
    <t>6.4 MVA on 20/12/2021 at 19:00</t>
  </si>
  <si>
    <t>JUCR - Julia Creek (66/33kV)</t>
  </si>
  <si>
    <t>Transformer size is 1x66/33kV 7.5/6.3MVA ONAF/ONAN</t>
  </si>
  <si>
    <t>2.6 MVA on 16/01/2022 at 18:30</t>
  </si>
  <si>
    <t>JUPO - Jubilee Pocket (66/11kV)</t>
  </si>
  <si>
    <t>Transformer size is 1x66/11kV 19/26/32MVA ONAN/ODAN/ODAF</t>
  </si>
  <si>
    <t>7.8 MVA on 06/01/2022 at 17:30</t>
  </si>
  <si>
    <t>364</t>
  </si>
  <si>
    <t>Proposed Project to address - beyond 5 years</t>
  </si>
  <si>
    <t>KAIM - Kaimkillenbun (33/11kV)</t>
  </si>
  <si>
    <t>Transformer size is 1x33/11kV 1MVA ONAN;1x33/11kV 1MVA ONAN(Standby)</t>
  </si>
  <si>
    <t>2022 W 0.0%, 2023 S -0.5% W -0.5%2024 S -0.4% W -0.4%2025 S -0.4% W -0.4%2026 S -0.2% W -0.2</t>
  </si>
  <si>
    <t>0.9 MVA on 05/07/2021 at 21:30</t>
  </si>
  <si>
    <t>KALA - Kalamia (66/11kV)</t>
  </si>
  <si>
    <t>Transformer size is 1x66/11kV 7.5/10MVA ONAN/ONAF</t>
  </si>
  <si>
    <t>Capacity of commissioned Embedded Generation (with Connection Agreements) is 11.3 MVA</t>
  </si>
  <si>
    <t>3.9 MVA on 01/03/2022 at 20:00</t>
  </si>
  <si>
    <t>KECE - Kelsey Creek East (66/11kV)</t>
  </si>
  <si>
    <t>Transformer size is 1x66/11kV 12.5/16MVA ONAN/ONAF;1x66/11kV 16/20MVA ONAN/ONAF</t>
  </si>
  <si>
    <t>2022 W 0.0%, 2023 S -0.2% W -0.2%2024 S -0.1% W -0.1%2025 S -0.1% W -0.1%2026 S -0.0% W -0.0</t>
  </si>
  <si>
    <t>13 MVA on 22/12/2021 at 19:00</t>
  </si>
  <si>
    <t>KESP - Kearneys Spring (110/11kV)</t>
  </si>
  <si>
    <t>QMRG - Middle Ridge (Ergon) TCP</t>
  </si>
  <si>
    <t>Transformer size is 2x110/11kV 30/40MVA ONAN/ONAF</t>
  </si>
  <si>
    <t>2022 W 0.0%, 2023 S 0.3% W 0.3%, 2024 S 0.4% W 0.4%, 2025 S 0.3% W 0.3%, 2026 S 0.4% W 0.4%</t>
  </si>
  <si>
    <t>31.2 MVA on 21/07/2021 at 18:00</t>
  </si>
  <si>
    <t>KIDS - Kidston (132/6.6kV)</t>
  </si>
  <si>
    <t>Transformer size is 2x132/6.6kV 20MVA ONAN</t>
  </si>
  <si>
    <t>0.9 MVA on 31/03/2022 at 13:00</t>
  </si>
  <si>
    <t>KILK - Kilkivan BSP (132/66kV)</t>
  </si>
  <si>
    <t>QWLN - Woolooga TCP</t>
  </si>
  <si>
    <t>Transformer size is 1x132/66/11kV 25/34MVA ONAF;1x132/66kV 15/18MVA ONAF/ONB(Standby)</t>
  </si>
  <si>
    <t>15.7 MVA on 02/03/2022 at 18:30</t>
  </si>
  <si>
    <t>28</t>
  </si>
  <si>
    <t>KILL - Killarney (33/11kV)</t>
  </si>
  <si>
    <t>2.3 MVA on 21/07/2021 at 18:30</t>
  </si>
  <si>
    <t>KING - Kingaroy (66/11kV)</t>
  </si>
  <si>
    <t>Transformer size is 2x66/11kV 20/25/27MVA ONAN/ONAF</t>
  </si>
  <si>
    <t>2022 W 0.0%, 2023 S -0.2% W -0.2%2024 S -0.1% W -0.1%2025 S -0.1% W -0.1%2026 S 0.1% W 0.1%</t>
  </si>
  <si>
    <t>25.2 MVA on 21/07/2021 at 20:30</t>
  </si>
  <si>
    <t>KIRK - Kirknie (66/11kV)</t>
  </si>
  <si>
    <t>Transformer size is 1x66/11kV 10MVA ONAN</t>
  </si>
  <si>
    <t>8.1 MVA on 15/02/2022 at 06:30</t>
  </si>
  <si>
    <t>62</t>
  </si>
  <si>
    <t>KITO - Kilkivan Town (66/11kV)</t>
  </si>
  <si>
    <t>KILK - Kilkivan BSP</t>
  </si>
  <si>
    <t>Transformer size is 2x62/11kV 1MVA ON</t>
  </si>
  <si>
    <t>2022 W 0.0%, 2023 S -0.2% W -0.2%2024 S -0.1% W -0.1%2025 S -0.1% W -0.1%2026 S 0.2% W 0.2%</t>
  </si>
  <si>
    <t>0.7 MVA on 10/06/2021 at 20:30</t>
  </si>
  <si>
    <t>KOCR - Kogan Creek (33/11kV)</t>
  </si>
  <si>
    <t>Transformer size is 1xKOCR TFR1-66/33KV TRANSF 1</t>
  </si>
  <si>
    <t>2022 W 0.0%, 2023 S 2.2% W 2.2%, 2024 S 2.1% W 2.1%, 2025 S 2.0% W 2.0%, 2026 S 2.0% W 2.0%</t>
  </si>
  <si>
    <t>0.3 MVA on 24/02/2022 at 18:00</t>
  </si>
  <si>
    <t>KOUM - Koumala (33/11kV)</t>
  </si>
  <si>
    <t>2022 W 0.0%, 2023 S 0.0% W 0.0%, 2024 S 0.1% W 0.1%, 2025 S 0.0% W 0.0%, 2026 S 0.1% W 0.1%</t>
  </si>
  <si>
    <t>1.2 MVA on 23/08/2021 at 19:00</t>
  </si>
  <si>
    <t>LACR - Lakes Creek (66/11kV)</t>
  </si>
  <si>
    <t>Transformer size is 2x66/11kV 16/20MVA ONAN/ONAF</t>
  </si>
  <si>
    <t>2022 W 0.0%, 2023 S -0.2% W -0.2%2024 S -0.1% W -0.1%2025 S -0.1% W -0.1%2026 S -0.1% W -0.1</t>
  </si>
  <si>
    <t>12.7 MVA on 09/12/2021 at 17:30</t>
  </si>
  <si>
    <t>LAKE - Lakeland (66/22kV)</t>
  </si>
  <si>
    <t>Transformer size is 2x20MVA</t>
  </si>
  <si>
    <t>2022 W 0.0%, 2023 S -0.9% W -0.9%2024 S -0.7% W -0.7%2025 S -0.9% W -0.9%2026 S -0.7% W -0.7</t>
  </si>
  <si>
    <t>1.4 MVA on 23/11/2021 at 14:00</t>
  </si>
  <si>
    <t>LANN - Lannercost (66/11kV)</t>
  </si>
  <si>
    <t>2.4 MVA on 02/03/2022 at 19:00</t>
  </si>
  <si>
    <t>LAQU - Laguna Quays (66/11kV)</t>
  </si>
  <si>
    <t>2022 W 0.0%, 2023 S 0.7% W 0.7%, 2024 S 0.8% W 0.8%, 2025 S 0.7% W 0.7%, 2026 S 0.8% W 0.8%</t>
  </si>
  <si>
    <t>1.7 MVA on 23/12/2021 at 19:00</t>
  </si>
  <si>
    <t>9.5</t>
  </si>
  <si>
    <t>LARO - Skid D (Landing Road) (66/11kV)</t>
  </si>
  <si>
    <t>Transformer size is 1x66/11kV 10MVA Skid Transformer ONAN</t>
  </si>
  <si>
    <t>4.5 MVA on 03/02/2022 at 15:00</t>
  </si>
  <si>
    <t>62.5</t>
  </si>
  <si>
    <t>LITT - Littlemore (66/11kV)</t>
  </si>
  <si>
    <t>Transformer size is 1x66/11kV 2MVA ON;1x66/11kV 2MVA ON(Standby)</t>
  </si>
  <si>
    <t>2022 W 0.0%, 2023 S 0.8% W 0.8%, 2024 S 0.9% W 0.9%, 2025 S 1.0% W 1.0%, 2026 S 1.1% W 1.1%</t>
  </si>
  <si>
    <t>0.5 MVA on 02/06/2021 at 12:00</t>
  </si>
  <si>
    <t>LOCR - Louisa Creek (33/11kV)</t>
  </si>
  <si>
    <t>T176 - Louisa Creek BSP</t>
  </si>
  <si>
    <t>Transformer size is 1x33/11kV 6.3MVA ONAN</t>
  </si>
  <si>
    <t>2022 W 0.0%, 2023 S 1.3% W 1.3%, 2024 S 1.3% W 1.3%, 2025 S 1.3% W 1.3%, 2026 S 1.4% W 1.4%</t>
  </si>
  <si>
    <t>2.8 MVA on 09/03/2022 at 18:00</t>
  </si>
  <si>
    <t>Note: Manual transfers to be reviewed.</t>
  </si>
  <si>
    <t>LONG - Longreach (66/22kV)</t>
  </si>
  <si>
    <t>9.9 MVA on 17/01/2022 at 18:30</t>
  </si>
  <si>
    <t>LUCI - Lucinda (66/11kV)</t>
  </si>
  <si>
    <t>Transformer size is 1x66/11kV 5/4MVA ONAF/ONAN</t>
  </si>
  <si>
    <t>1.3 MVA on 25/11/2021 at 09:00</t>
  </si>
  <si>
    <t>397.5</t>
  </si>
  <si>
    <t>LYLA - Lyndley Lane (33/22kV)</t>
  </si>
  <si>
    <t>Transformer size is 1x33/22kV 0.3MVA ONAN;1x33/22kV 0.75MVA ONAN</t>
  </si>
  <si>
    <t>0.5 MVA on 10/08/2021 at 18:30</t>
  </si>
  <si>
    <t>MACI - Maryborough City (66/11kV)</t>
  </si>
  <si>
    <t>Transformer size is 2x66/11kV 14/19MVA ONAN/ONAF</t>
  </si>
  <si>
    <t>Capacity of commissioned Embedded Generation (with Connection Agreements) is 3.0 MVA</t>
  </si>
  <si>
    <t>12.8 MVA on 02/02/2022 at 15:00</t>
  </si>
  <si>
    <t>MACN - Macknade (66/11kV)</t>
  </si>
  <si>
    <t>Transformer size is 1x6.3MVA 66kV Transformer;1x66/11kV 8/10MVA ONAN/ONAF</t>
  </si>
  <si>
    <t>Capacity of commissioned Embedded Generation (with Connection Agreements) is 8.8 MVA</t>
  </si>
  <si>
    <t>3.7 MVA on 07/03/2022 at 19:00</t>
  </si>
  <si>
    <t>17.5</t>
  </si>
  <si>
    <t>MACT - Mackay City (33/11kV)</t>
  </si>
  <si>
    <t>Transformer size is 1x25/32MVA 33/11kV TR94712137;1x25/32MVA 33/11kV TR94712143</t>
  </si>
  <si>
    <t>2022 W 0.0%, 2023 S -0.2% W -0.2%2024 S 0.1% W 0.1%, 2025 S 0.1% W 0.1%, 2026 S 0.4% W 0.4%</t>
  </si>
  <si>
    <t>18.8 MVA on 04/03/2022 at 14:00</t>
  </si>
  <si>
    <t>MAFU - Max Fulton (66/11kV)</t>
  </si>
  <si>
    <t>Transformer size is 2x66/11kV 21/26.25/35MVA ONAN/ODAN/ODAF</t>
  </si>
  <si>
    <t>2022 W 0.0%, 2023 S -0.5% W -0.5%2024 S -0.2% W -0.2%2025 S -0.3% W -0.3%2026 S -0.1% W -0.1</t>
  </si>
  <si>
    <t>17.7 MVA on 03/03/2022 at 16:30</t>
  </si>
  <si>
    <t>38.5</t>
  </si>
  <si>
    <t>MAKA - Mary Kathleen (66/11kV)</t>
  </si>
  <si>
    <t>Transformer size is 1xMAKA T1-66/11kV0.25MVA ONAN</t>
  </si>
  <si>
    <t>0.1 MVA on 01/01/2022 at 17:00</t>
  </si>
  <si>
    <t>0</t>
  </si>
  <si>
    <t>MALC - Malchi (66/11kV)</t>
  </si>
  <si>
    <t>2022 W 0.0%, 2023 S 0.8% W 0.8%, 2024 S 0.8% W 0.8%, 2025 S 0.8% W 0.8%, 2026 S 0.8% W 0.8%</t>
  </si>
  <si>
    <t>19.9 MVA on 03/03/2022 at 18:00</t>
  </si>
  <si>
    <t>MARE - Mareeba (66/22kV)</t>
  </si>
  <si>
    <t>Transformer size is 2x66/22kV 20/25MVA ONAN/ONAF</t>
  </si>
  <si>
    <t>20.3 MVA on 24/12/2021 at 17:30</t>
  </si>
  <si>
    <t>30</t>
  </si>
  <si>
    <t>MARY - Maryborough BSP (132/66kV)</t>
  </si>
  <si>
    <t>Transformer size is 2x132/66/11kV 80/100MVA ONAN/ODAN;1x132/66kV 64/80/90MVA ONAN/ODAN/ODAF</t>
  </si>
  <si>
    <t>Capacity of commissioned Embedded Generation (with Connection Agreements) is 78.4 MVA</t>
  </si>
  <si>
    <t>115.7 MVA on 08/03/2022 at 15:30</t>
  </si>
  <si>
    <t>MASO - Marian South (66/11kV)</t>
  </si>
  <si>
    <t>Transformer size is 1x66/11kV 8/10MVA ONAF</t>
  </si>
  <si>
    <t>Capacity of commissioned Embedded Generation (with Connection Agreements) is 23.4 MVA</t>
  </si>
  <si>
    <t>6.8 MVA on 08/03/2022 at 18:30</t>
  </si>
  <si>
    <t>35</t>
  </si>
  <si>
    <t>MCCR - McKinley Creek (66/11kV)</t>
  </si>
  <si>
    <t>Transformer size is 1x66/11kV 5/6.3MVA ONAN/ONAF;1xMCCR 66/11KV 5/6.3MVA ONAF</t>
  </si>
  <si>
    <t>4 MVA on 04/01/2022 at 18:30</t>
  </si>
  <si>
    <t>MEAD - Meadowvale (66/11kV)</t>
  </si>
  <si>
    <t>Transformer size is 1x66/11kV 12/14MVA ONAN/ONAF;1x62/11kV 7.5MVA ONAN(Standby)</t>
  </si>
  <si>
    <t>2022 W 0.0%, 2023 S -0.3% W -0.3%2024 S -0.1% W -0.1%2025 S -0.2% W -0.2%2026 S -0.0% W -0.0</t>
  </si>
  <si>
    <t>8.7 MVA on 17/01/2022 at 18:00</t>
  </si>
  <si>
    <t>MEAN - Meandarra (33/22kV)</t>
  </si>
  <si>
    <t>COLU - Columboola BSP</t>
  </si>
  <si>
    <t>Transformer size is 1x33/22/0.415kV 1MVA ONAN;1x33/22/0.415kV 1MVA ONAN(Standby)</t>
  </si>
  <si>
    <t>0.8 MVA on 15/01/2022 at 19:00</t>
  </si>
  <si>
    <t>MELR - Melrose (66/11kV)</t>
  </si>
  <si>
    <t>Transformer size is 1x66/11kV 4.1MVA ONAN</t>
  </si>
  <si>
    <t>1.7 MVA on 23/03/2022 at 11:00</t>
  </si>
  <si>
    <t>4425.5</t>
  </si>
  <si>
    <t>MERI - Merinda (66/11kV)</t>
  </si>
  <si>
    <t>Transformer size is 1x66/11kV 6.3MVA ONAN;1x66/11kV 8/10MVA ONAN/ONAF(Standby)</t>
  </si>
  <si>
    <t>2022 W 0.0%, 2023 S -1.3% W -1.3%2024 S -1.0% W -1.0%2025 S -1.2% W -1.2%2026 S -0.9% W -0.9</t>
  </si>
  <si>
    <t>4.9 MVA on 24/08/2021 at 17:00</t>
  </si>
  <si>
    <t>173.5</t>
  </si>
  <si>
    <t>MERN - Meringandan (33/11kV)</t>
  </si>
  <si>
    <t>Transformer size is 2x33/11kV 6.3MVA ONAN</t>
  </si>
  <si>
    <t>2022 W 0.0%, 2023 S 0.7% W 0.7%, 2024 S 0.7% W 0.7%, 2025 S 0.7% W 0.7%, 2026 S 0.8% W 0.8%</t>
  </si>
  <si>
    <t>11.7 MVA on 21/07/2021 at 18:00</t>
  </si>
  <si>
    <t>Note: Proposed Project to address - beyond 5 years</t>
  </si>
  <si>
    <t>MICO - Miles-Condamine (33/22kV)</t>
  </si>
  <si>
    <t>Transformer size is 1x33/22kV 0.75MVA ON;1x33/22kV 0.75MVA ONAN</t>
  </si>
  <si>
    <t>0.6 MVA on 16/01/2022 at 18:30</t>
  </si>
  <si>
    <t>MIDD - Middlemount (66/22kV)</t>
  </si>
  <si>
    <t>Transformer size is 2x66/22kV 5/7MVA ONAN</t>
  </si>
  <si>
    <t>2022 W 0.0%, 2023 S -0.9% W -0.9%2024 S -1.1% W -1.1%2025 S -1.3% W -1.3%2026 S -0.9% W -0.9</t>
  </si>
  <si>
    <t>5.2 MVA on 02/03/2022 at 19:00</t>
  </si>
  <si>
    <t>MILC - Millchester (66/11kV)</t>
  </si>
  <si>
    <t>6 MVA on 08/03/2022 at 19:00</t>
  </si>
  <si>
    <t>MILE - Miles (33/11kV)</t>
  </si>
  <si>
    <t>Transformer size is 1x33/11kV 5/6.3MVA ONAN;1x33/11KV 1.5MVA ONAN(Standby)</t>
  </si>
  <si>
    <t>2022 W 0.0%, 2023 S -1.2% W -1.2%2024 S -0.9% W -0.9%2025 S -1.0% W -1.0%2026 S -0.6% W -0.6</t>
  </si>
  <si>
    <t>3 MVA on 16/01/2022 at 18:00</t>
  </si>
  <si>
    <t>MILL - Millaroo (66/11kV)</t>
  </si>
  <si>
    <t>2.2 MVA on 01/11/2021 at 18:30</t>
  </si>
  <si>
    <t>29</t>
  </si>
  <si>
    <t>MILM - Millmerran (33/11kV)</t>
  </si>
  <si>
    <t>2022 W 0.0%, 2023 S -0.7% W -0.7%2024 S -0.6% W -0.6%2025 S -0.7% W -0.7%2026 S -0.5% W -0.5</t>
  </si>
  <si>
    <t>3.7 MVA on 17/01/2022 at 17:30</t>
  </si>
  <si>
    <t>MING - Mingela (66/11kV)</t>
  </si>
  <si>
    <t>Transformer size is 1xMING TX NO 1-66/11KV 0.25MVA</t>
  </si>
  <si>
    <t>0.3 MVA on 01/01/2022 at 17:00</t>
  </si>
  <si>
    <t>MIRA - Mirani (66/11kV)</t>
  </si>
  <si>
    <t>3.4 MVA on 03/03/2022 at 18:30</t>
  </si>
  <si>
    <t>MITC - Mitchell (33/11kV)</t>
  </si>
  <si>
    <t>T083 - Roma 33kV BSP</t>
  </si>
  <si>
    <t>Transformer size is 3x33/11kV 0.75MVA ON</t>
  </si>
  <si>
    <t>2022 W 0.0%, 2023 S -1.0% W -1.0%2024 S -0.9% W -0.9%2025 S -0.9% W -0.9%2026 S -0.6% W -0.6</t>
  </si>
  <si>
    <t>2.1 MVA on 22/07/2021 at 07:30</t>
  </si>
  <si>
    <t>MIVA - Miriam Vale (66/22kV)</t>
  </si>
  <si>
    <t>2022 W 0.0%, 2023 S -0.2% W -0.2%2024 S -0.2% W -0.2%2025 S -0.2% W -0.2%2026 S -0.1% W -0.1</t>
  </si>
  <si>
    <t>3.2 MVA on 06/01/2022 at 19:00</t>
  </si>
  <si>
    <t>235.5</t>
  </si>
  <si>
    <t>MOBA - Mt Bassett (33/11kV)</t>
  </si>
  <si>
    <t>Transformer size is 2x33/11kV 12.5MVA ONAN</t>
  </si>
  <si>
    <t>2022 W 0.0%, 2023 S -0.1% W -0.1%2024 S 0.1% W 0.1%, 2025 S 0.1% W 0.1%, 2026 S 0.3% W 0.3%</t>
  </si>
  <si>
    <t>12.9 MVA on 09/03/2022 at 18:30</t>
  </si>
  <si>
    <t>MODA - Monduran Dam (66/11kV)</t>
  </si>
  <si>
    <t>Transformer size is 1xMODA TX NO 2-66/11/3.3KV TRANSF 2(Standby);1xMODA TX NO 1-66/11/3.3KV TRANSF 1</t>
  </si>
  <si>
    <t>2022 W 0.0%, 2023 S 0.5% W 0.5%, 2024 S 0.7% W 0.7%, 2025 S 0.7% W 0.7%, 2026 S 1.1% W 1.1%</t>
  </si>
  <si>
    <t>0.1 MVA on 05/07/2021 at 18:30</t>
  </si>
  <si>
    <t>MOFO - Mount Fox (66/33kV)</t>
  </si>
  <si>
    <t>2022 W 0.0%, 2023 S -2.0% W -2.0%2024 S -1.9% W -1.9%2025 S -1.9% W -1.9%2026 S -1.6% W -1.6</t>
  </si>
  <si>
    <t>0.1 MVA on 01/07/2021 at 17:00</t>
  </si>
  <si>
    <t>1</t>
  </si>
  <si>
    <t>MOGA - Mt Garnet (66/22kV)</t>
  </si>
  <si>
    <t>Transformer size is 2x66/22kV 4MVA ONAN</t>
  </si>
  <si>
    <t>2022 W 0.0%, 2023 S -0.5% W -0.5%2024 S -0.3% W -0.3%2025 S -0.3% W -0.3%2026 S -0.1% W -0.1</t>
  </si>
  <si>
    <t>1.9 MVA on 31/03/2022 at 16:00</t>
  </si>
  <si>
    <t>24</t>
  </si>
  <si>
    <t>MOLP - Mount Leyshon Pump (66/11kV)</t>
  </si>
  <si>
    <t>271</t>
  </si>
  <si>
    <t>MOMO - Mt Molloy (66/22kV)</t>
  </si>
  <si>
    <t>Transformer size is 1x66/22kV 10/12.5MVA ONAN/ONAF;1x66/22kV 1.5MVA ONAN(Standby)</t>
  </si>
  <si>
    <t>2022 W 0.0%, 2023 S -0.3% W -0.3%2024 S -0.1% W -0.1%2025 S -0.1% W -0.1%2026 S 0.1% W 0.1%</t>
  </si>
  <si>
    <t>1.5 MVA on 08/03/2022 at 19:00</t>
  </si>
  <si>
    <t>MOMR - Mt Morgan (66/11kV)</t>
  </si>
  <si>
    <t>Transformer size is 2x66/11kV 5/6.25MVA ONAN/ONAF</t>
  </si>
  <si>
    <t>2022 W 0.0%, 2023 S -0.4% W -0.4%2024 S -0.4% W -0.4%2025 S -0.4% W -0.4%2026 S -0.3% W -0.3</t>
  </si>
  <si>
    <t>3.7 MVA on 03/03/2022 at 18:30</t>
  </si>
  <si>
    <t>MOMW - Mt Mowbullan (33/11kV)</t>
  </si>
  <si>
    <t>Transformer size is 1x33/11kV 1MVA ON</t>
  </si>
  <si>
    <t>2022 W 0.0%, 2023 S 0.3% W 0.3%, 2024 S 0.6% W 0.6%, 2025 S 0.5% W 0.5%, 2026 S 0.8% W 0.8%</t>
  </si>
  <si>
    <t>0.7 MVA on 24/07/2021 at 18:00</t>
  </si>
  <si>
    <t>MONT - Monto (66/11kV)</t>
  </si>
  <si>
    <t>Transformer size is 2x66/11kV 6.25MVA ONAN</t>
  </si>
  <si>
    <t>4.5 MVA on 18/01/2022 at 19:00</t>
  </si>
  <si>
    <t>MOOE - Moore (66/11kV)</t>
  </si>
  <si>
    <t>2.9 MVA on 26/03/2022 at 10:30</t>
  </si>
  <si>
    <t>3478.5</t>
  </si>
  <si>
    <t>MOOR - Moorvale (66/11kV)</t>
  </si>
  <si>
    <t>T198 - Broadlea BSP</t>
  </si>
  <si>
    <t>Transformer size is 1x66/11kV 7.5/10MVA ON/OB</t>
  </si>
  <si>
    <t>2022 W 0.0%, 2023 S -0.1% W -0.1%2024 S 0.0% W 0.0%, 2025 S -0.0% W -0.0%2026 S 0.0% W 0.0%</t>
  </si>
  <si>
    <t>6.4 MVA on 06/03/2022 at 19:00</t>
  </si>
  <si>
    <t>MOPA - Mona Park (66/11kV)</t>
  </si>
  <si>
    <t>2022 W 0.0%, 2023 S -0.7% W -0.7%2024 S -0.5% W -0.5%2025 S -0.6% W -0.6%2026 S -0.3% W -0.3</t>
  </si>
  <si>
    <t>5.7 MVA on 19/01/2022 at 18:00</t>
  </si>
  <si>
    <t>MORO - Mount Rooper (66/11kV)</t>
  </si>
  <si>
    <t>2022 W 0.0%, 2023 S 0.0% W 0.0%, 2024 S 0.1% W 0.1%, 2025 S 0.1% W 0.1%, 2026 S 0.1% W 0.1%</t>
  </si>
  <si>
    <t>1.2 MVA on 06/01/2022 at 15:30</t>
  </si>
  <si>
    <t>18.5</t>
  </si>
  <si>
    <t>MOSI - Mt Sibley (33/11kV)</t>
  </si>
  <si>
    <t>Transformer size is 1x33/11kV 3MVA ON;1x33/11KV 5MVA ONAN</t>
  </si>
  <si>
    <t>2022 W 0.0%, 2023 S -0.1% W -0.1%2024 S 0.0% W 0.0%, 2025 S -0.1% W -0.1%2026 S 0.1% W 0.1%</t>
  </si>
  <si>
    <t>4.1 MVA on 06/01/2022 at 19:00</t>
  </si>
  <si>
    <t>510</t>
  </si>
  <si>
    <t>MOSS - Mossman (66/22kV)</t>
  </si>
  <si>
    <t>12.5 MVA on 27/02/2022 at 18:30</t>
  </si>
  <si>
    <t>MURG - Murgon (66/11kV)</t>
  </si>
  <si>
    <t>Transformer size is 2x66/11kV 8.5/12.5MVA ONAN/ONAF</t>
  </si>
  <si>
    <t>12.5 MVA on 10/06/2021 at 20:00</t>
  </si>
  <si>
    <t>MUTA - Mutarnee (66/11kV)</t>
  </si>
  <si>
    <t>Transformer size is 1x66/11kV 1MVA ON</t>
  </si>
  <si>
    <t>0.5 MVA on 05/03/2022 at 19:30</t>
  </si>
  <si>
    <t>MUTO - Mundubbera Town (66/11kV)</t>
  </si>
  <si>
    <t>Transformer size is 1x66/11kV 16/20MVA ONAN/ONAF;1xMUTO 66/11kV 16/20MVA ONAF</t>
  </si>
  <si>
    <t>5.5 MVA on 05/01/2022 at 15:00</t>
  </si>
  <si>
    <t>NANA - Nanango (66/11kV)</t>
  </si>
  <si>
    <t>6.7 MVA on 21/07/2021 at 18:00</t>
  </si>
  <si>
    <t>NAND - Nandi (33/11kV)</t>
  </si>
  <si>
    <t>Transformer size is 1x33/11 3.15MVA ON;1x33/11kV 1MVA ONAN</t>
  </si>
  <si>
    <t>2022 W 0.0%, 2023 S -0.3% W -0.3%2024 S -0.1% W -0.1%2025 S -0.1% W -0.1%2026 S 0.0% W 0.0%</t>
  </si>
  <si>
    <t>1.2 MVA on 09/02/2022 at 12:30</t>
  </si>
  <si>
    <t>NEBO - Nebo (132/11kV)</t>
  </si>
  <si>
    <t>QNEB - Nebo TCP</t>
  </si>
  <si>
    <t>Transformer size is 1xNEBOSS 3T 132/11KV TRANSF 3 3T;1xNEBOSS TRANSF 4</t>
  </si>
  <si>
    <t>2022 W 0.0%, 2023 S -0.8% W -0.8%2024 S -0.6% W -0.6%2025 S -0.7% W -0.7%2026 S -0.4% W -0.4</t>
  </si>
  <si>
    <t>3.6 MVA on 03/03/2022 at 19:00</t>
  </si>
  <si>
    <t>NESM - Neil Smith (66/11kV)</t>
  </si>
  <si>
    <t>Transformer size is 2x66/11kV 15/20/25MVA ON/OB/OFB</t>
  </si>
  <si>
    <t>2022 W 0.0%, 2023 S -0.5% W -0.5%2024 S -0.1% W -0.1%2025 S -0.2% W -0.2%2026 S 0.1% W 0.1%</t>
  </si>
  <si>
    <t>15.6 MVA on 03/12/2021 at 13:00</t>
  </si>
  <si>
    <t>25.5</t>
  </si>
  <si>
    <t>NOCL - North Cloncurry (66/11kV)</t>
  </si>
  <si>
    <t>Transformer size is 1x66/11kV 5/6.5MVA ONAN/ONAF;1x66/11kV 6.5/5MVA ONAF/ONAN</t>
  </si>
  <si>
    <t>3.5 MVA on 01/03/2022 at 18:30</t>
  </si>
  <si>
    <t>446</t>
  </si>
  <si>
    <t>NOMA - North Mackay (33/11kV)</t>
  </si>
  <si>
    <t>GZSA - Glenella ZS Accumulator</t>
  </si>
  <si>
    <t>Transformer size is 2x33/11kV 15/20MVA ONAN/ONAF</t>
  </si>
  <si>
    <t>25.7 MVA on 09/03/2022 at 18:30</t>
  </si>
  <si>
    <t>NORM - Normanton (66/22kV)</t>
  </si>
  <si>
    <t>Transformer size is 2xNORM 66/22/6.6KV 5MVA ONAN</t>
  </si>
  <si>
    <t>4.7 MVA on 09/03/2022 at 18:00</t>
  </si>
  <si>
    <t>NORW - Norwin (33/11kV)</t>
  </si>
  <si>
    <t>Transformer size is 2x7.5/10MVA ONAN/ONAF 33/11kV</t>
  </si>
  <si>
    <t>2 MVA on 17/01/2022 at 19:30</t>
  </si>
  <si>
    <t>NOST - North Street (33/11kV)</t>
  </si>
  <si>
    <t>Transformer size is 3x33/11kV 10MVA ONAN</t>
  </si>
  <si>
    <t>25.2 MVA on 09/06/2021 at 20:30</t>
  </si>
  <si>
    <t>OAKE - Oakey (33/11kV)</t>
  </si>
  <si>
    <t>T189 - Oakey BSP</t>
  </si>
  <si>
    <t>Transformer size is 2x33/11kV 20/25MVA ONAN/ONAF</t>
  </si>
  <si>
    <t>2022 W 0.0%, 2023 S -0.2% W -0.2%2024 S -0.1% W -0.1%2025 S -0.2% W -0.2%2026 S -0.1% W -0.1</t>
  </si>
  <si>
    <t>15.3 MVA on 22/07/2021 at 07:30</t>
  </si>
  <si>
    <t>OONN - Oonoonba (66/11kV)</t>
  </si>
  <si>
    <t>2022 W 0.0%, 2023 S 0.5% W 0.5%, 2024 S 0.7% W 0.7%, 2025 S 0.6% W 0.6%, 2026 S 0.7% W 0.7%</t>
  </si>
  <si>
    <t>17.5 MVA on 07/03/2022 at 19:00</t>
  </si>
  <si>
    <t>OWAN - Owanyilla (66/11kV)</t>
  </si>
  <si>
    <t>Transformer size is 1x66/11kV 10MVA ONAN;1xOWAN 66/11kV 10 MVA ONAN
RG91765711</t>
  </si>
  <si>
    <t>3.5 MVA on 01/02/2022 at 17:00</t>
  </si>
  <si>
    <t>PAMP - Pampas (33/11kV)</t>
  </si>
  <si>
    <t>6.3 MVA on 25/01/2022 at 12:30</t>
  </si>
  <si>
    <t>PAND - Pandoin (66/22kV)</t>
  </si>
  <si>
    <t>12 MVA on 03/03/2022 at 19:00</t>
  </si>
  <si>
    <t>PARK - Parkhurst (66/11kV)</t>
  </si>
  <si>
    <t>16.6 MVA on 03/03/2022 at 15:30</t>
  </si>
  <si>
    <t>PEAR - Peter Arlett (66/11kV)</t>
  </si>
  <si>
    <t>25.2 MVA on 07/03/2022 at 17:30</t>
  </si>
  <si>
    <t>PERA - Peranga (33/11kV)</t>
  </si>
  <si>
    <t>Transformer size is 1x33/11kV 0.75MVA ON;1x33/11kV 3MVA ON</t>
  </si>
  <si>
    <t>1.5 MVA on 01/02/2022 at 18:30</t>
  </si>
  <si>
    <t>PIAL - Pialba (66/11kV)</t>
  </si>
  <si>
    <t>Transformer size is 2x66/11kV 12.5/16MVA ONAN/ONAF</t>
  </si>
  <si>
    <t>Capacity of commissioned Embedded Generation (with Connection Agreements) is 0.4 MVA</t>
  </si>
  <si>
    <t>2022 W 0.0%, 2023 S 0.0% W 0.0%, 2024 S 0.2% W 0.2%, 2025 S 0.1% W 0.1%, 2026 S 0.3% W 0.3%</t>
  </si>
  <si>
    <t>18.1 MVA on 02/02/2022 at 15:00</t>
  </si>
  <si>
    <t>PINN - Pinnacle (66/11kV)</t>
  </si>
  <si>
    <t>2022 W 0.0%, 2023 S -0.1% W -0.1%2024 S 0.0% W 0.0%, 2025 S 0.0% W 0.0%, 2026 S 0.1% W 0.1%</t>
  </si>
  <si>
    <t>3.2 MVA on 01/03/2022 at 19:00</t>
  </si>
  <si>
    <t>PIRR - Pirrinuan (33/11kV)</t>
  </si>
  <si>
    <t>Transformer size is 1x33/11kV 3.15MVA ONAN;1x33/11kV 1MVA ON(Standby)</t>
  </si>
  <si>
    <t>2022 W 0.0%, 2023 S -0.2% W -0.2%2024 S 0.0% W 0.0%, 2025 S 0.0% W 0.0%, 2026 S 0.2% W 0.2%</t>
  </si>
  <si>
    <t>1.6 MVA on 01/02/2022 at 13:30</t>
  </si>
  <si>
    <t>PLAN - Planella (66/11kV)</t>
  </si>
  <si>
    <t>Transformer size is 2x33/11kV 13/15MVA ONAN</t>
  </si>
  <si>
    <t>21.2 MVA on 03/03/2022 at 18:30</t>
  </si>
  <si>
    <t>Note : Proposed Project to address - beyond 5 years</t>
  </si>
  <si>
    <t>PLEY - Pleystowe (33/11kV)</t>
  </si>
  <si>
    <t>Transformer size is 3x33/11kV 5MVA ONAN</t>
  </si>
  <si>
    <t>2022 W 0.0%, 2023 S -0.3% W -0.3%2024 S -0.3% W -0.3%2025 S -0.3% W -0.3%2026 S -0.2% W -0.2</t>
  </si>
  <si>
    <t>7.7 MVA on 09/03/2022 at 18:30</t>
  </si>
  <si>
    <t>POVE - Point Vernon (66/11kV)</t>
  </si>
  <si>
    <t>Transformer size is 2x66/11kV 25/32MVA ONAF</t>
  </si>
  <si>
    <t>24.6 MVA on 08/03/2022 at 15:30</t>
  </si>
  <si>
    <t>POZI - Pozieres (33/11kV)</t>
  </si>
  <si>
    <t>STAN - Stanthorpe BSP</t>
  </si>
  <si>
    <t>Transformer size is 2x33/11kV 3MVA ON</t>
  </si>
  <si>
    <t>2022 W 0.0%, 2023 S -0.7% W -0.7%2024 S -0.4% W -0.4%2025 S -0.4% W -0.4%2026 S -0.1% W -0.1</t>
  </si>
  <si>
    <t>2.9 MVA on 09/07/2021 at 09:00</t>
  </si>
  <si>
    <t>45.5</t>
  </si>
  <si>
    <t>PRMI - Proserpine Mill (66/11kV)</t>
  </si>
  <si>
    <t>Transformer size is 1x66/11kV 10/12.5MVA ONAN/ONAF</t>
  </si>
  <si>
    <t>Capacity of commissioned Embedded Generation (with Connection Agreements) is 20.0 MVA</t>
  </si>
  <si>
    <t>2022 W 0.0%, 2023 S -0.6% W -0.6%2024 S -0.3% W -0.3%2025 S -0.4% W -0.4%2026 S -0.1% W -0.1</t>
  </si>
  <si>
    <t>4.7 MVA on 16/11/2021 at 09:00</t>
  </si>
  <si>
    <t>PROT - Proston (66/11kV)</t>
  </si>
  <si>
    <t>Transformer size is 1x66/11kV 2.3MVA ONAN;1x66/11kV 2MVA ON</t>
  </si>
  <si>
    <t>1.6 MVA on 21/07/2021 at 20:30</t>
  </si>
  <si>
    <t>PURR - Purrawunda (33/11kV)</t>
  </si>
  <si>
    <t>Transformer size is 2x33/11kV 6.25MVA ONAN</t>
  </si>
  <si>
    <t>5.7 MVA on 29/06/2021 at 18:30</t>
  </si>
  <si>
    <t>100.5</t>
  </si>
  <si>
    <t>QUIL - Quilpie (66/11kV)</t>
  </si>
  <si>
    <t>Transformer size is 2x66/11kV 3MVA ONAN</t>
  </si>
  <si>
    <t>RAGL - Raglan (66/22kV)</t>
  </si>
  <si>
    <t>2022 W 0.0%, 2023 S -0.3% W -0.3%2024 S -0.1% W -0.1%2025 S -0.3% W -0.3%2026 S -0.0% W -0.0</t>
  </si>
  <si>
    <t>3.6 MVA on 03/03/2022 at 18:30</t>
  </si>
  <si>
    <t>RASM - Rasmussen (66/11kV)</t>
  </si>
  <si>
    <t>22.4 MVA on 07/03/2022 at 19:00</t>
  </si>
  <si>
    <t>RAVE - Ravenshoe (66/22kV)</t>
  </si>
  <si>
    <t>Transformer size is 1x66/22kV 12/15MVA ONAN/ONAF</t>
  </si>
  <si>
    <t>Capacity of commissioned Embedded Generation (with Connection Agreements) is 12.0 MVA</t>
  </si>
  <si>
    <t>2.3 MVA on 09/03/2022 at 14:30</t>
  </si>
  <si>
    <t>RAVN - Ravenswood (66/11kV)</t>
  </si>
  <si>
    <t>Transformer size is 1x66/11kV 2.5MVA ONAN</t>
  </si>
  <si>
    <t>1.3 MVA on 18/06/2021 at 16:00</t>
  </si>
  <si>
    <t>RICH - Richmond (66/33kV)</t>
  </si>
  <si>
    <t>Transformer size is 1x66/33kV 6.3MVA ONAN;1x66/33kV 7.5/6.3MVA ONAF/ONAN</t>
  </si>
  <si>
    <t>2.5 MVA on 16/01/2022 at 19:00</t>
  </si>
  <si>
    <t>84.5</t>
  </si>
  <si>
    <t>ROEA - Roma East (33/11kV)</t>
  </si>
  <si>
    <t>9.7 MVA on 17/01/2022 at 16:30</t>
  </si>
  <si>
    <t>ROGL - Rockhampton Glenmore (66/11kV)</t>
  </si>
  <si>
    <t>Transformer size is 2x66/11kV 20/25MVA ONAN/ONAF</t>
  </si>
  <si>
    <t>2022 W 0.0%, 2023 S -0.4% W -0.4%2024 S -0.2% W -0.2%2025 S -0.3% W -0.3%2026 S -0.0% W -0.0</t>
  </si>
  <si>
    <t>23.3 MVA on 03/03/2022 at 14:30</t>
  </si>
  <si>
    <t>ROLE - Rolleston (66/22kV)</t>
  </si>
  <si>
    <t>T163 - Rolleston BSP</t>
  </si>
  <si>
    <t>Transformer size is 2x132/66/22kV 30/40/50MVA ODAF</t>
  </si>
  <si>
    <t>7.3 MVA on 06/03/2022 at 17:30</t>
  </si>
  <si>
    <t>ROLL - Rollingstone (66/11kV)</t>
  </si>
  <si>
    <t>Transformer size is 1x66/11kV 2.5/2.9MVA ONAN/ONAF</t>
  </si>
  <si>
    <t>1.7 MVA on 06/01/2022 at 20:00</t>
  </si>
  <si>
    <t>ROMA - Roma 66kV BSP (132/66kV)</t>
  </si>
  <si>
    <t>Transformer size is 1x132/66/11kV 60/80MVA ONAN/ODAF</t>
  </si>
  <si>
    <t>36.5 MVA on 17/01/2022 at 18:30</t>
  </si>
  <si>
    <t>ROPL - Ross Plains (66/11kV)</t>
  </si>
  <si>
    <t>Transformer size is 2x66/11kV 12/15MVA ONAN/ONAF</t>
  </si>
  <si>
    <t>15.9 MVA on 07/03/2022 at 17:30</t>
  </si>
  <si>
    <t>ROSE - Rosella (33/11kV)</t>
  </si>
  <si>
    <t>Transformer size is 2x33/11kV 4.5MVA ONAN</t>
  </si>
  <si>
    <t>2022 W 0.0%, 2023 S 0.6% W 0.6%, 2024 S 0.7% W 0.7%, 2025 S 0.7% W 0.7%, 2026 S 0.8% W 0.8%</t>
  </si>
  <si>
    <t>5.3 MVA on 03/03/2022 at 18:30</t>
  </si>
  <si>
    <t>ROSO - Rockhampton South (66/11kV)</t>
  </si>
  <si>
    <t>Transformer size is 2x66/11kV 15/20MVA ONAN/OFDAN</t>
  </si>
  <si>
    <t>2022 W 0.0%, 2023 S -0.7% W -0.7%2024 S -0.5% W -0.5%2025 S -0.6% W -0.6%2026 S -0.2% W -0.2</t>
  </si>
  <si>
    <t>14.3 MVA on 02/03/2022 at 13:30</t>
  </si>
  <si>
    <t>ROST - Rocky Street (66/11kV)</t>
  </si>
  <si>
    <t>20 MVA on 21/07/2021 at 21:00</t>
  </si>
  <si>
    <t>ROWE - Roma West (33/11kV)</t>
  </si>
  <si>
    <t>Transformer size is 2x33/11kV 3.15MVA ONAN</t>
  </si>
  <si>
    <t>4.6 MVA on 17/01/2022 at 18:30</t>
  </si>
  <si>
    <t>ROWO - Roo Works (33/11kV)</t>
  </si>
  <si>
    <t>SGZA - St George ZS Accumulator</t>
  </si>
  <si>
    <t>Transformer size is 1x33/11kV 2MVA ONAN</t>
  </si>
  <si>
    <t>2022 W 0.0%, 2023 S -0.6% W -0.6%2024 S -0.5% W -0.5%2025 S -0.6% W -0.6%2026 S -0.5% W -0.5</t>
  </si>
  <si>
    <t>1 MVA on 20/12/2021 at 18:30</t>
  </si>
  <si>
    <t>71.5</t>
  </si>
  <si>
    <t>SAGE - St. George (66/33kV)</t>
  </si>
  <si>
    <t>Transformer size is 2x66/33/11kV 20MVA ONAN</t>
  </si>
  <si>
    <t>14 MVA on 21/07/2021 at 18:30</t>
  </si>
  <si>
    <t>SAGT - St. George Town (33/11kV)</t>
  </si>
  <si>
    <t>5.2 MVA on 17/01/2022 at 18:00</t>
  </si>
  <si>
    <t>SARI - Sarina (33/11kV)</t>
  </si>
  <si>
    <t>Transformer size is 2x33/11kV 10/12.5MVA ONAN/ONAF</t>
  </si>
  <si>
    <t>Capacity of commissioned Embedded Generation (with Connection Agreements) is 17.5 MVA</t>
  </si>
  <si>
    <t>2022 W 0.0%, 2023 S -0.0% W -0.0%2024 S 0.1% W 0.1%, 2025 S 0.0% W 0.0%, 2026 S 0.1% W 0.1%</t>
  </si>
  <si>
    <t>16.3 MVA on 04/01/2022 at 18:00</t>
  </si>
  <si>
    <t>Proposed Project will address - Beyond 5 years</t>
  </si>
  <si>
    <t>SAUN - Saunders (66/11kV)</t>
  </si>
  <si>
    <t>Transformer size is 1x66/11kV 4MVA ONAN</t>
  </si>
  <si>
    <t>2022 W 0.0%, 2023 S -0.4% W -0.4%2024 S -0.2% W -0.2%2025 S -0.3% W -0.3%2026 S -0.2% W -0.2</t>
  </si>
  <si>
    <t>1.6 MVA on 07/03/2022 at 15:30</t>
  </si>
  <si>
    <t>21</t>
  </si>
  <si>
    <t>SHUT - Shutehaven (66/22kV)</t>
  </si>
  <si>
    <t>Transformer size is 1x66/22kV 15/20/25MVA ONAN/ONAF/ODAF</t>
  </si>
  <si>
    <t>10.2 MVA on 05/03/2022 at 14:00</t>
  </si>
  <si>
    <t>SKIE - Skid E (Chinchilla) (33/11kV)</t>
  </si>
  <si>
    <t>Transformer size is 1x33/11kV 5MVA Skid ONAN</t>
  </si>
  <si>
    <t>4 MVA on 16/01/2022 at 17:30</t>
  </si>
  <si>
    <t>Note: NCC rating exceedance will remediate with a project raised in 2030</t>
  </si>
  <si>
    <t>SOBL - South Blackwater (66/22kV)</t>
  </si>
  <si>
    <t>Transformer size is 1x66/22kV 0.3MVA ONAN</t>
  </si>
  <si>
    <t>2022 W 0.0%, 2023 S -1.6% W -1.6%2024 S -1.5% W -1.5%2025 S -1.6% W -1.6%2026 S -1.6% W -1.6</t>
  </si>
  <si>
    <t>0.5 MVA on 06/03/2022 at 18:30</t>
  </si>
  <si>
    <t>1.5</t>
  </si>
  <si>
    <t>Note: Slight ECC rating exceedance, monitor future loads.</t>
  </si>
  <si>
    <t>SOBU - South Bundaberg (66/11kV)</t>
  </si>
  <si>
    <t>12.5 MVA on 01/02/2022 at 17:30</t>
  </si>
  <si>
    <t>SOKO - South Kolan (66/11kV)</t>
  </si>
  <si>
    <t>Transformer size is 2x66/11kV 7.5/10MVA ON/ONB</t>
  </si>
  <si>
    <t>Capacity of commissioned Embedded Generation (with Connection Agreements) is 1.0 MVA</t>
  </si>
  <si>
    <t>5 MVA on 01/02/2022 at 18:00</t>
  </si>
  <si>
    <t>SOMA - South Mackay (33/11kV)</t>
  </si>
  <si>
    <t>Transformer size is 2x33/11kV 12.5/15/20MVA ONAN/ONAF/ODAF</t>
  </si>
  <si>
    <t>Capacity of commissioned Embedded Generation (with Connection Agreements) is 2.4 MVA</t>
  </si>
  <si>
    <t>2022 W 0.0%, 2023 S -1.3% W -1.3%2024 S -0.8% W -0.8%2025 S -0.8% W -0.8%2026 S -0.4% W -0.4</t>
  </si>
  <si>
    <t>18.8 MVA on 03/02/2022 at 14:00</t>
  </si>
  <si>
    <t>SOTO - South Toowoomba (33/11kV)</t>
  </si>
  <si>
    <t>Transformer size is 3x33/11kV 11.5MVA ONAF</t>
  </si>
  <si>
    <t>23.8 MVA on 04/08/2021 at 18:00</t>
  </si>
  <si>
    <t>STAM - Stamford (66/33kV)</t>
  </si>
  <si>
    <t>Transformer size is 1x66/33/19kV 0.63MVA ONAN</t>
  </si>
  <si>
    <t>2022 W 0.0%, 2023 S -1.0% W -1.0%2024 S -1.0% W -1.0%2025 S -1.1% W -1.1%2026 S -0.7% W -0.7</t>
  </si>
  <si>
    <t>0.3 MVA on 09/01/2022 at 20:30</t>
  </si>
  <si>
    <t>STAN - Stanthorpe BSP (110/33kV)</t>
  </si>
  <si>
    <t>Transformer size is 2x103/33kV 20/30MVA ON/OB</t>
  </si>
  <si>
    <t>15 MVA on 19/06/2021 at 17:30</t>
  </si>
  <si>
    <t>STTO - Stanthorpe Town (33/11kV)</t>
  </si>
  <si>
    <t>Transformer size is 2x33/11kV 10MVA ONAN</t>
  </si>
  <si>
    <t>12.2 MVA on 19/06/2021 at 17:30</t>
  </si>
  <si>
    <t>STUA - Stuart (66/11kV)</t>
  </si>
  <si>
    <t>Transformer size is 2x66/11kV 21/26/35MVA ONAN/ODAN/ODAF</t>
  </si>
  <si>
    <t>25.7 MVA on 02/03/2022 at 19:00</t>
  </si>
  <si>
    <t>SURI - Susan River (66/66kV)</t>
  </si>
  <si>
    <t>Transformer size is 1x66/33kV 80MVA ONAF</t>
  </si>
  <si>
    <t>1.7 MVA on 29/01/2022 at 12:00</t>
  </si>
  <si>
    <t>225.5</t>
  </si>
  <si>
    <t>T002 - Dalby East BSP (110/33kV)</t>
  </si>
  <si>
    <t>QTKM - Tangkam TCP</t>
  </si>
  <si>
    <t>Transformer size is 2x110/33kV 50/63MVA ONAN/ONAF</t>
  </si>
  <si>
    <t>29.3 MVA on 21/07/2021 at 18:00</t>
  </si>
  <si>
    <t>T019 - Gladstone South BSP (132/66kV)</t>
  </si>
  <si>
    <t>QGST - Gladstone South TCP</t>
  </si>
  <si>
    <t>Transformer size is 1xGLSO 3 TRANSFORMER-132/66/11KV TRANSF 3;1xGLSO 6 TRANSFORMER-132/66/11 TRANSF 6</t>
  </si>
  <si>
    <t>50.9 MVA on 01/08/2021 at 18:00</t>
  </si>
  <si>
    <t>T043 - South Toowoomba BSP (110/33kV)</t>
  </si>
  <si>
    <t>Transformer size is 1x106/33kV 35/60MVA ON/OFB;1x106/33kV 37/48/60MVA ON/OB/OFB</t>
  </si>
  <si>
    <t>57.7 MVA on 09/06/2021 at 20:00</t>
  </si>
  <si>
    <t>120</t>
  </si>
  <si>
    <t>T058 - Warwick BSP (110/33kV)</t>
  </si>
  <si>
    <t>Transformer size is 2x110/33/11kV 40/50MVA ONAN/ONAF</t>
  </si>
  <si>
    <t>41.3 MVA on 21/07/2021 at 18:30</t>
  </si>
  <si>
    <t>T072 - Barcaldine BSP (132/66kV)</t>
  </si>
  <si>
    <t>Transformer size is 1x132/66/11kV 15+5MVA ONAN;1x132/69/11kV 24MVA ONAF</t>
  </si>
  <si>
    <t>Capacity of commissioned Embedded Generation (with Connection Agreements) is 43.4 MVA</t>
  </si>
  <si>
    <t>23.3 MVA on 17/01/2022 at 18:30</t>
  </si>
  <si>
    <t>511</t>
  </si>
  <si>
    <t>T083 - Roma 33kV BSP (132/33kV)</t>
  </si>
  <si>
    <t>Transformer size is 1x132/33/11KV 60/80MVA ODAF</t>
  </si>
  <si>
    <t>27.3 MVA on 17/01/2022 at 18:30</t>
  </si>
  <si>
    <t>374.5</t>
  </si>
  <si>
    <t>T095 - Millchester BSP (132/66kV)</t>
  </si>
  <si>
    <t>Transformer size is 1x132/66/11kV 25/34/40MVA ONAN/ONAF/ODAF;1x132/66kV 25/34MVA ONAF</t>
  </si>
  <si>
    <t>Capacity of commissioned Embedded Generation (with Connection Agreements) is 55.0 MVA</t>
  </si>
  <si>
    <t>38.6 MVA on 01/03/2022 at 16:00</t>
  </si>
  <si>
    <t>24.5</t>
  </si>
  <si>
    <t>T116 - Torrington BSP (110/33kV)</t>
  </si>
  <si>
    <t>Transformer size is 2x110/33/11kV 64/80/106MVA ONAN/ODAN/ODAF</t>
  </si>
  <si>
    <t>98.1 MVA on 21/07/2021 at 18:00</t>
  </si>
  <si>
    <t>T130 - Boat Creek BSP (132/66kV)</t>
  </si>
  <si>
    <t>QYAE - Boat Creek TCP</t>
  </si>
  <si>
    <t>45.5 MVA on 28/02/2022 at 03:00</t>
  </si>
  <si>
    <t>T156 - Waggamba BSP (132/66kV)</t>
  </si>
  <si>
    <t>QBLK - Bulli Creek TCP</t>
  </si>
  <si>
    <t>Transformer size is 1x132/66/33KV 33/40/55MVA ODAF</t>
  </si>
  <si>
    <t>20.8 MVA on 06/07/2021 at 18:30</t>
  </si>
  <si>
    <t>T159 - Lakeland BSP (132/66kV)</t>
  </si>
  <si>
    <t>Transformer size is 2x132/66/22kV 15/20MVA ONAN/ONAF</t>
  </si>
  <si>
    <t>Capacity of commissioned Embedded Generation (with Connection Agreements) is 10.5 MVA</t>
  </si>
  <si>
    <t>6.3 MVA on 24/11/2021 at 19:00</t>
  </si>
  <si>
    <t>T163 - Rolleston BSP (132/66kV)</t>
  </si>
  <si>
    <t>QBWH - Blackwater 132kV TCP</t>
  </si>
  <si>
    <t>Transformer size is 2x132/66/22kV 30/40/37.5MVA ONAN/ODAN/ODAF</t>
  </si>
  <si>
    <t>21.2 MVA on 16/01/2022 at 18:30</t>
  </si>
  <si>
    <t>T166 - Granite Creek BSP (132/66kV)</t>
  </si>
  <si>
    <t>Transformer size is 1xGRCR TRANSF 1-132/66/22KV TRANSF 1;1xGRCR TRANSF 2-132/66/11KV TRANSF 2(Standby)</t>
  </si>
  <si>
    <t>6.7 MVA on 05/01/2022 at 19:00</t>
  </si>
  <si>
    <t>T176 - Louisa Creek BSP (132/33kV)</t>
  </si>
  <si>
    <t>QALH - Alligator Creek 132kV TCP</t>
  </si>
  <si>
    <t>Transformer size is 2x132/33/11kV 60/80MVA ONAN/ODAN</t>
  </si>
  <si>
    <t>43.8 MVA on 07/03/2022 at 19:00</t>
  </si>
  <si>
    <t>36</t>
  </si>
  <si>
    <t>T188 - Daandine BSP (110/33kV)</t>
  </si>
  <si>
    <t>Transformer size is 1x110/33/11kV 24/32MVA ONAN/ODAN</t>
  </si>
  <si>
    <t>Capacity of commissioned Embedded Generation (with Connection Agreements) is 30.0 MVA</t>
  </si>
  <si>
    <t>5.8 MVA on 16/01/2022 at 18:00</t>
  </si>
  <si>
    <t>19</t>
  </si>
  <si>
    <t>T189 - Oakey BSP (110/33kV)</t>
  </si>
  <si>
    <t>QOKT - Oakey TCP</t>
  </si>
  <si>
    <t>Transformer size is 2x110/33/11kV 48/63MVA ONAN/ODAN</t>
  </si>
  <si>
    <t>Capacity of commissioned Embedded Generation (with Connection Agreements) is 27.5 MVA</t>
  </si>
  <si>
    <t>21 MVA on 22/07/2021 at 07:30</t>
  </si>
  <si>
    <t>136</t>
  </si>
  <si>
    <t>T198 - Broadlea BSP (132/66kV)</t>
  </si>
  <si>
    <t>QMRH - Moranbah 132kV TCP</t>
  </si>
  <si>
    <t>Transformer size is 2x132/66/11kV 80/100MVA ONAN/ODAN</t>
  </si>
  <si>
    <t>49.7 MVA on 06/03/2022 at 14:30</t>
  </si>
  <si>
    <t>94.5</t>
  </si>
  <si>
    <t>TANB - Tanby (66/22kV)</t>
  </si>
  <si>
    <t>Transformer size is 2x66/22kV 15/20MVA ONAN/ONAF</t>
  </si>
  <si>
    <t>2022 W 0.0%, 2023 S 1.1% W 1.1%, 2024 S 1.1% W 1.1%, 2025 S 1.1% W 1.1%, 2026 S 1.1% W 1.1%</t>
  </si>
  <si>
    <t>14.7 MVA on 03/03/2022 at 18:00</t>
  </si>
  <si>
    <t>TARA - Tara (33/11kV)</t>
  </si>
  <si>
    <t>Transformer size is 1x33/11kV 1.5MVA ON;1x33/11kV 1MVA ON</t>
  </si>
  <si>
    <t>2022 W 0.0%, 2023 S -0.4% W -0.4%2024 S -0.3% W -0.3%2025 S -0.2% W -0.2%2026 S 0.0% W 0.0%</t>
  </si>
  <si>
    <t>1.4 MVA on 05/03/2022 at 18:00</t>
  </si>
  <si>
    <t>THEO - Theodore (66/22kV)</t>
  </si>
  <si>
    <t>T027 - Moura BSP</t>
  </si>
  <si>
    <t>Transformer size is 2x66/22kV 5MVA ON;1x66/22kV 5MVA ONAN</t>
  </si>
  <si>
    <t>11.4 MVA on 03/03/2022 at 16:30</t>
  </si>
  <si>
    <t>TIER - Tieri (66/22kV)</t>
  </si>
  <si>
    <t>2.1 MVA on 02/03/2022 at 18:00</t>
  </si>
  <si>
    <t>TOPO - Townsville Port (66/11kV)</t>
  </si>
  <si>
    <t>Transformer size is 2x66/11kV 19.2/24/32MVA ONAN/ODAN/ODAF</t>
  </si>
  <si>
    <t>2022 W 0.0%, 2023 S -0.3% W -0.3%2024 S -0.1% W -0.1%2025 S -0.2% W -0.2%2026 S -0.1% W -0.1</t>
  </si>
  <si>
    <t>11 MVA on 03/03/2022 at 19:00</t>
  </si>
  <si>
    <t>37</t>
  </si>
  <si>
    <t>TORQ - Torquay (66/11kV)</t>
  </si>
  <si>
    <t>28.7 MVA on 01/02/2022 at 18:30</t>
  </si>
  <si>
    <t>TORR - Torrington (33/11kV)</t>
  </si>
  <si>
    <t>Transformer size is 2x33/11kV 15/18.5/25 ONAN/ODAN/ODAF</t>
  </si>
  <si>
    <t>2022 W 0.0%, 2023 S 0.5% W 0.5%, 2024 S 0.8% W 0.8%, 2025 S 0.8% W 0.8%, 2026 S 1.1% W 1.1%</t>
  </si>
  <si>
    <t>26.7 MVA on 21/07/2021 at 07:30</t>
  </si>
  <si>
    <t>TUAN - Tuan (66/11kV)</t>
  </si>
  <si>
    <t>8 MVA on 23/06/2021 at 17:00</t>
  </si>
  <si>
    <t>197.5</t>
  </si>
  <si>
    <t>TWCE - Toowoomba Central (110/11kV)</t>
  </si>
  <si>
    <t>Transformer size is 2x110/11kV 32/40MVA ONAF</t>
  </si>
  <si>
    <t>2022 W 0.0%, 2023 S -0.6% W -0.6%2024 S -0.4% W -0.4%2025 S -0.5% W -0.5%2026 S -0.2% W -0.2</t>
  </si>
  <si>
    <t>23.7 MVA on 01/02/2022 at 14:30</t>
  </si>
  <si>
    <t>VERM - Vermont (66/22kV)</t>
  </si>
  <si>
    <t>10.9 MVA on 12/06/2021 at 23:30</t>
  </si>
  <si>
    <t>305</t>
  </si>
  <si>
    <t>WAEA - Warwick East (33/11kV)</t>
  </si>
  <si>
    <t>Transformer size is 2x33/11kV 25/32MVA ONAN/ODAF</t>
  </si>
  <si>
    <t>20.4 MVA on 21/07/2021 at 18:30</t>
  </si>
  <si>
    <t>WALL - Wallaville (66/11kV)</t>
  </si>
  <si>
    <t>6.8 MVA on 05/01/2022 at 17:30</t>
  </si>
  <si>
    <t>WAND - Wandoan (33/22kV)</t>
  </si>
  <si>
    <t>Transformer size is 2x33/22kV 5MVA ONAN</t>
  </si>
  <si>
    <t>3 MVA on 22/07/2021 at 06:30</t>
  </si>
  <si>
    <t>48</t>
  </si>
  <si>
    <t>WEBU - West Bundaberg (66/11kV)</t>
  </si>
  <si>
    <t>28.2 MVA on 08/03/2022 at 15:30</t>
  </si>
  <si>
    <t>WEDA - West Dalby (33/11kV)</t>
  </si>
  <si>
    <t>Transformer size is 1x33/11KV 6.25MVA ONAN;1x33/11KV 6.3MVA ONAN</t>
  </si>
  <si>
    <t>2022 W 0.0%, 2023 S -1.0% W -1.0%2024 S -0.8% W -0.8%2025 S -0.9% W -0.9%2026 S -0.5% W -0.5</t>
  </si>
  <si>
    <t>5 MVA on 22/07/2021 at 07:30</t>
  </si>
  <si>
    <t>WEMA - West Mackay (33/11kV)</t>
  </si>
  <si>
    <t>19.4 MVA on 04/03/2022 at 14:00</t>
  </si>
  <si>
    <t>WETO - West Toowoomba (33/11kV)</t>
  </si>
  <si>
    <t>20.7 MVA on 21/07/2021 at 18:00</t>
  </si>
  <si>
    <t>WEWA - West Warwick (33/11kV)</t>
  </si>
  <si>
    <t>12.3 MVA on 21/07/2021 at 18:30</t>
  </si>
  <si>
    <t>WINT - Winton (66/11kV)</t>
  </si>
  <si>
    <t>2022 W 0.0%, 2023 S -1.1% W -1.1%2024 S -0.9% W -0.9%2025 S -1.0% W -1.0%2026 S -0.8% W -0.8</t>
  </si>
  <si>
    <t>3.3 MVA on 18/01/2022 at 17:30</t>
  </si>
  <si>
    <t>WIRR - Wirralie (66/33kV)</t>
  </si>
  <si>
    <t>Transformer size is 1x66/33KV 0.63MVA ONAN WIRRSS</t>
  </si>
  <si>
    <t>2022 W 0.0%, 2023 S -1.0% W -1.0%2024 S -0.8% W -0.8%2025 S -0.7% W -0.7%2026 S -0.4% W -0.4</t>
  </si>
  <si>
    <t>0.4 MVA on 02/03/2022 at 18:30</t>
  </si>
  <si>
    <t>WOOD - Woodhouse Station (66/11kV)</t>
  </si>
  <si>
    <t>Transformer size is 1x66/11kV 0.25MVA ONAN</t>
  </si>
  <si>
    <t>8589.5</t>
  </si>
  <si>
    <t>WOOG - Woodgate (66/11kV)</t>
  </si>
  <si>
    <t>2022 W 0.0%, 2023 S 0.7% W 0.7%, 2024 S 0.8% W 0.8%, 2025 S 0.8% W 0.8%, 2026 S 0.9% W 0.9%</t>
  </si>
  <si>
    <t>2.7 MVA on 05/01/2022 at 18:30</t>
  </si>
  <si>
    <t>WOOL - Woolooga (66/11kV)</t>
  </si>
  <si>
    <t>4 MVA on 01/02/2022 at 18:00</t>
  </si>
  <si>
    <t>WOSO - Woodstock South (66/11kV)</t>
  </si>
  <si>
    <t>2022 W 0.0%, 2023 S 0.5% W 0.5%, 2024 S 0.7% W 0.7%, 2025 S 0.6% W 0.6%, 2026 S 0.8% W 0.8%</t>
  </si>
  <si>
    <t>1.3 MVA on 03/03/2022 at 19:00</t>
  </si>
  <si>
    <t>WOWA - Wowan (66/22kV)</t>
  </si>
  <si>
    <t>Transformer size is 2x66/22kV 5/6.3MVA ONAN/ONAF</t>
  </si>
  <si>
    <t>2022 W 0.0%, 2023 S -0.9% W -0.9%2024 S -0.8% W -0.8%2025 S -0.8% W -0.8%2026 S -0.7% W -0.7</t>
  </si>
  <si>
    <t>6.1 MVA on 06/03/2022 at 16:30</t>
  </si>
  <si>
    <t>33</t>
  </si>
  <si>
    <t>YARA - Yarranlea BSP (110/33kV)</t>
  </si>
  <si>
    <t>Transformer size is 2x110/33/11kV 25/32MVA ONAF</t>
  </si>
  <si>
    <t>Capacity of commissioned Embedded Generation (with Connection Agreements) is 27.3 MVA</t>
  </si>
  <si>
    <t>22.4 MVA on 01/02/2022 at 17:30</t>
  </si>
  <si>
    <t>YARR - Yarraman (66/11kV)</t>
  </si>
  <si>
    <t>Transformer size is 2x66/11kV 5/6MVA ON/ONB</t>
  </si>
  <si>
    <t>4.6 MVA on 21/07/2021 at 18:00</t>
  </si>
  <si>
    <t>YASO - Yarranlea South (33/11kV)</t>
  </si>
  <si>
    <t>Transformer size is 1x33/11kV 1.5MVA ONAN;1x33/11kV 1MVA ONAN</t>
  </si>
  <si>
    <t>1.4 MVA on 18/01/2022 at 18:00</t>
  </si>
  <si>
    <t>YEPP - Yeppoon (66/11kV)</t>
  </si>
  <si>
    <t>Transformer size is 2x66/11kV 16/25MVA ONAN/ONAF</t>
  </si>
  <si>
    <t>27.8 MVA on 03/03/2022 at 17:30</t>
  </si>
  <si>
    <t>Z1313 - Charleville 11kV (66/11kV)</t>
  </si>
  <si>
    <t>Z1796 - Charleville Tx Accumulator</t>
  </si>
  <si>
    <t>Transformer size is 1x66/11kV 7.5/8.5MVA ONAF;1x22/11kV 6MVA ONAN(Standby)</t>
  </si>
  <si>
    <t>6.3 MVA on 17/01/2022 at 18:30</t>
  </si>
  <si>
    <t>33.5</t>
  </si>
  <si>
    <t>Z1314 - Charleville 22kV (66/22kV)</t>
  </si>
  <si>
    <t>Transformer size is 1x66/22kV 7.5/8.5MVA ONAF</t>
  </si>
  <si>
    <t>2022 W 0.0%, 2023 S -0.6% W -0.6%2024 S -0.5% W -0.5%2025 S -0.5% W -0.5%2026 S -0.3% W -0.3</t>
  </si>
  <si>
    <t>6.4 MVA on 17/01/2022 at 16:30</t>
  </si>
  <si>
    <t>Z1327 - Cunnamulla 22kV (66/22kV)</t>
  </si>
  <si>
    <t>CUTA - Cunnamulla Tx Accumulator</t>
  </si>
  <si>
    <t>Transformer size is 1x66/22kV 5MVA ONAN;1x22/11kV 3MVA ONAN(Standby)</t>
  </si>
  <si>
    <t>2022 W 0.0%, 2023 S -1.0% W -1.0%2024 S -0.9% W -0.9%2025 S -0.9% W -0.9%2026 S -0.8% W -0.8</t>
  </si>
  <si>
    <t>2.6 MVA on 17/01/2022 at 19:30</t>
  </si>
  <si>
    <t>Z1350 - Gooburrum 3.3kV (66/3.3kV)</t>
  </si>
  <si>
    <t>Transformer size is 1x66/3.3/11kV 3MVA ONAN</t>
  </si>
  <si>
    <t>1.5 MVA on 11/06/2021 at 00:30</t>
  </si>
  <si>
    <t>1215.5</t>
  </si>
  <si>
    <t>Z1553 - Yeppoon 11/22kv (11/22kV)</t>
  </si>
  <si>
    <t>YACC - Yeppoon 22kV Accumulator</t>
  </si>
  <si>
    <t>Transformer size is 1x11/22KV 10MVA ONAN;1x11/22KV 10MVA ONAN YEPP(Standby)</t>
  </si>
  <si>
    <t>2022 W 0.0%, 2023 S 11.3% W 11.3%2024 S 10.2% W 10.2%2025 S 9.2% W 9.2%, 2026 S 8.6% W 8.6%</t>
  </si>
  <si>
    <t>2.1 MVA on 03/03/2022 at 18:00</t>
  </si>
  <si>
    <t>Z300 - Monduran Dam DNR (66/3.3kV)</t>
  </si>
  <si>
    <t>Transformer size is 1xMODA TX NO 1-66/11/3.3KV TRANSF 1;1xMODA TX NO 2-66/11/3.3KV TRANSF 2(Standby)</t>
  </si>
  <si>
    <t>2022 W 0.0%, 2023 S -0.0% W -0.0%2024 S 0.0% W 0.0%, 2025 S 0.0% W 0.0%, 2026 S 0.0% W 0.0%</t>
  </si>
  <si>
    <t>2.1 MVA on 23/08/2021 at 01:30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</si>
</sst>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0409]0.0"/>
    <numFmt numFmtId="165" formatCode="[$-10409]0.00"/>
    <numFmt numFmtId="166" formatCode="[$-10409]0"/>
  </numFmts>
  <fonts count="31" x14ac:knownFonts="1">
    <font>
      <sz val="11"/>
      <color rgb="FF000000"/>
      <name val="Calibri"/>
      <family val="2"/>
      <scheme val="minor"/>
    </font>
    <font>
      <sz val="11"/>
      <name val="Calibri"/>
      <family val="2"/>
    </font>
    <font>
      <b/>
      <sz val="11"/>
      <color rgb="FF000000"/>
      <name val="Arial"/>
      <family val="2"/>
    </font>
    <font>
      <b/>
      <sz val="9"/>
      <color rgb="FF0081C3"/>
      <name val="Arial"/>
      <family val="2"/>
    </font>
    <font>
      <b/>
      <sz val="9"/>
      <color rgb="FF006400"/>
      <name val="Arial"/>
      <family val="2"/>
    </font>
    <font>
      <sz val="9"/>
      <color rgb="FF006400"/>
      <name val="Arial"/>
      <family val="2"/>
    </font>
    <font>
      <sz val="8"/>
      <color rgb="FF000000"/>
      <name val="Arial"/>
      <family val="2"/>
    </font>
    <font>
      <b/>
      <sz val="9"/>
      <color rgb="FFFFFFFF"/>
      <name val="Arial"/>
      <family val="2"/>
    </font>
    <font>
      <sz val="8"/>
      <color rgb="FFFFFFFF"/>
      <name val="Arial"/>
      <family val="2"/>
    </font>
    <font>
      <b/>
      <sz val="8"/>
      <color rgb="FF000000"/>
      <name val="Arial"/>
      <family val="2"/>
    </font>
    <font>
      <b/>
      <sz val="7"/>
      <color rgb="FF000000"/>
      <name val="Arial"/>
      <family val="2"/>
    </font>
    <font>
      <sz val="7"/>
      <color rgb="FF000000"/>
      <name val="Arial"/>
      <family val="2"/>
    </font>
    <font>
      <sz val="7"/>
      <color rgb="FF008000"/>
      <name val="Arial"/>
      <family val="2"/>
    </font>
    <font>
      <sz val="7"/>
      <color rgb="FFFF0000"/>
      <name val="Arial"/>
      <family val="2"/>
    </font>
    <font>
      <b/>
      <sz val="9"/>
      <color rgb="FF4169E1"/>
      <name val="Arial"/>
      <family val="2"/>
    </font>
    <font>
      <sz val="10"/>
      <color rgb="FF000000"/>
      <name val="Arial"/>
      <family val="2"/>
    </font>
    <font>
      <u/>
      <sz val="11"/>
      <color theme="10"/>
      <name val="Calibri"/>
      <family val="2"/>
      <scheme val="minor"/>
    </font>
    <font>
      <i/>
      <sz val="11"/>
      <name val="Calibri"/>
      <family val="2"/>
    </font>
    <font>
      <b/>
      <sz val="12"/>
      <color theme="0"/>
      <name val="Arial"/>
      <family val="2"/>
    </font>
    <font>
      <b/>
      <sz val="9"/>
      <name val="Arial"/>
      <family val="2"/>
    </font>
    <font>
      <b/>
      <sz val="10"/>
      <color theme="0"/>
      <name val="Arial"/>
      <family val="2"/>
    </font>
    <font>
      <b/>
      <sz val="12"/>
      <color rgb="FF000000"/>
      <name val="Calibri"/>
      <family val="2"/>
      <scheme val="minor"/>
    </font>
    <font>
      <b/>
      <sz val="10"/>
      <name val="Arial"/>
      <family val="2"/>
    </font>
    <font>
      <b/>
      <sz val="11"/>
      <name val="Calibri"/>
      <family val="2"/>
    </font>
    <font>
      <b/>
      <i/>
      <sz val="11"/>
      <color rgb="FF0070C0"/>
      <name val="Calibri"/>
      <family val="2"/>
      <scheme val="minor"/>
    </font>
    <font>
      <b/>
      <sz val="11"/>
      <color theme="0"/>
      <name val="Arial"/>
      <family val="2"/>
    </font>
    <font>
      <sz val="9"/>
      <color rgb="FF000000"/>
      <name val="Arial"/>
      <family val="2"/>
    </font>
    <font>
      <sz val="11"/>
      <color rgb="FF444444"/>
      <name val="Calibri"/>
      <charset val="1"/>
    </font>
    <font>
      <sz val="7"/>
      <color rgb="FF000000"/>
      <name val="Arial"/>
    </font>
    <font>
      <sz val="7"/>
      <color rgb="FF008000"/>
      <name val="Arial"/>
    </font>
    <font>
      <sz val="11"/>
      <name val="Calibri"/>
      <family val="2"/>
      <scheme val="minor"/>
    </font>
  </fonts>
  <fills count="16">
    <fill>
      <patternFill patternType="none"/>
    </fill>
    <fill>
      <patternFill patternType="gray125"/>
    </fill>
    <fill>
      <patternFill patternType="solid">
        <fgColor rgb="FFCCFFFF"/>
        <bgColor rgb="FFCCFFFF"/>
      </patternFill>
    </fill>
    <fill>
      <patternFill patternType="solid">
        <fgColor rgb="FFC4D545"/>
        <bgColor rgb="FFC4D545"/>
      </patternFill>
    </fill>
    <fill>
      <patternFill patternType="solid">
        <fgColor rgb="FF0081C3"/>
        <bgColor rgb="FF0081C3"/>
      </patternFill>
    </fill>
    <fill>
      <patternFill patternType="solid">
        <fgColor rgb="FFDCDCDC"/>
        <bgColor rgb="FFDCDCDC"/>
      </patternFill>
    </fill>
    <fill>
      <patternFill patternType="solid">
        <fgColor rgb="FFFFFFFF"/>
        <bgColor rgb="FFFFFFFF"/>
      </patternFill>
    </fill>
    <fill>
      <patternFill patternType="solid">
        <fgColor rgb="FFCCFFCC"/>
        <bgColor rgb="FFCCFFCC"/>
      </patternFill>
    </fill>
    <fill>
      <patternFill patternType="solid">
        <fgColor theme="6" tint="0.59999389629810485"/>
        <bgColor indexed="64"/>
      </patternFill>
    </fill>
    <fill>
      <patternFill patternType="solid">
        <fgColor rgb="FFF5FBA5"/>
        <bgColor indexed="64"/>
      </patternFill>
    </fill>
    <fill>
      <patternFill patternType="solid">
        <fgColor theme="6" tint="0.39997558519241921"/>
        <bgColor indexed="64"/>
      </patternFill>
    </fill>
    <fill>
      <patternFill patternType="solid">
        <fgColor theme="0"/>
        <bgColor indexed="64"/>
      </patternFill>
    </fill>
    <fill>
      <patternFill patternType="solid">
        <fgColor theme="3"/>
        <bgColor indexed="64"/>
      </patternFill>
    </fill>
    <fill>
      <patternFill patternType="solid">
        <fgColor rgb="FFCCFF66"/>
        <bgColor indexed="64"/>
      </patternFill>
    </fill>
    <fill>
      <patternFill patternType="solid">
        <fgColor rgb="FF00B0F0"/>
        <bgColor indexed="64"/>
      </patternFill>
    </fill>
    <fill>
      <patternFill patternType="solid">
        <fgColor rgb="FFD8E4BC"/>
        <bgColor indexed="64"/>
      </patternFill>
    </fill>
  </fills>
  <borders count="39">
    <border>
      <left/>
      <right/>
      <top/>
      <bottom/>
      <diagonal/>
    </border>
    <border>
      <left/>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right/>
      <top style="thick">
        <color rgb="FF000000"/>
      </top>
      <bottom/>
      <diagonal/>
    </border>
    <border>
      <left/>
      <right style="thin">
        <color rgb="FFC4D545"/>
      </right>
      <top style="thick">
        <color rgb="FF000000"/>
      </top>
      <bottom/>
      <diagonal/>
    </border>
    <border>
      <left style="thin">
        <color rgb="FFC4D545"/>
      </left>
      <right style="thin">
        <color auto="1"/>
      </right>
      <top style="thick">
        <color rgb="FF000000"/>
      </top>
      <bottom style="thin">
        <color rgb="FFC4D545"/>
      </bottom>
      <diagonal/>
    </border>
    <border>
      <left/>
      <right/>
      <top style="thick">
        <color rgb="FF000000"/>
      </top>
      <bottom style="thin">
        <color rgb="FFC4D545"/>
      </bottom>
      <diagonal/>
    </border>
    <border>
      <left/>
      <right style="thin">
        <color rgb="FFC4D545"/>
      </right>
      <top style="thick">
        <color rgb="FF000000"/>
      </top>
      <bottom style="thin">
        <color rgb="FFC4D545"/>
      </bottom>
      <diagonal/>
    </border>
    <border>
      <left style="thin">
        <color rgb="FF0081C3"/>
      </left>
      <right style="thin">
        <color auto="1"/>
      </right>
      <top style="thick">
        <color rgb="FF000000"/>
      </top>
      <bottom style="thin">
        <color rgb="FF0081C3"/>
      </bottom>
      <diagonal/>
    </border>
    <border>
      <left/>
      <right/>
      <top style="thick">
        <color rgb="FF000000"/>
      </top>
      <bottom style="thin">
        <color rgb="FF0081C3"/>
      </bottom>
      <diagonal/>
    </border>
    <border>
      <left/>
      <right style="thick">
        <color rgb="FF0081C3"/>
      </right>
      <top style="thick">
        <color rgb="FF000000"/>
      </top>
      <bottom style="thin">
        <color rgb="FF0081C3"/>
      </bottom>
      <diagonal/>
    </border>
    <border>
      <left style="thick">
        <color rgb="FF000000"/>
      </left>
      <right/>
      <top/>
      <bottom style="thin">
        <color rgb="FF000000"/>
      </bottom>
      <diagonal/>
    </border>
    <border>
      <left/>
      <right/>
      <top/>
      <bottom style="thin">
        <color rgb="FF000000"/>
      </bottom>
      <diagonal/>
    </border>
    <border>
      <left/>
      <right style="thin">
        <color rgb="FFC4D545"/>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81C3"/>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C4D545"/>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right style="thin">
        <color rgb="FFC4D545"/>
      </right>
      <top style="thin">
        <color rgb="FF000000"/>
      </top>
      <bottom style="thick">
        <color rgb="FF000000"/>
      </bottom>
      <diagonal/>
    </border>
    <border>
      <left style="thin">
        <color rgb="FF000000"/>
      </left>
      <right style="thin">
        <color rgb="FF000000"/>
      </right>
      <top style="thin">
        <color rgb="FF000000"/>
      </top>
      <bottom style="thick">
        <color rgb="FFC4D545"/>
      </bottom>
      <diagonal/>
    </border>
    <border>
      <left/>
      <right style="thin">
        <color rgb="FF000000"/>
      </right>
      <top style="thin">
        <color rgb="FF000000"/>
      </top>
      <bottom style="thick">
        <color rgb="FFC4D545"/>
      </bottom>
      <diagonal/>
    </border>
    <border>
      <left/>
      <right/>
      <top style="thin">
        <color rgb="FF000000"/>
      </top>
      <bottom style="thick">
        <color rgb="FFC4D545"/>
      </bottom>
      <diagonal/>
    </border>
    <border>
      <left style="thin">
        <color rgb="FF000000"/>
      </left>
      <right style="thin">
        <color rgb="FF000000"/>
      </right>
      <top style="thin">
        <color rgb="FF000000"/>
      </top>
      <bottom style="thick">
        <color rgb="FF0081C3"/>
      </bottom>
      <diagonal/>
    </border>
    <border>
      <left/>
      <right style="thin">
        <color rgb="FF000000"/>
      </right>
      <top style="thin">
        <color rgb="FF000000"/>
      </top>
      <bottom style="thick">
        <color rgb="FF0081C3"/>
      </bottom>
      <diagonal/>
    </border>
    <border>
      <left/>
      <right/>
      <top style="thin">
        <color rgb="FF000000"/>
      </top>
      <bottom style="thick">
        <color rgb="FF0081C3"/>
      </bottom>
      <diagonal/>
    </border>
    <border>
      <left style="thin">
        <color rgb="FF000000"/>
      </left>
      <right style="thick">
        <color rgb="FF0081C3"/>
      </right>
      <top style="thin">
        <color rgb="FF000000"/>
      </top>
      <bottom style="thick">
        <color rgb="FF0081C3"/>
      </bottom>
      <diagonal/>
    </border>
    <border>
      <left style="thin">
        <color rgb="FF000000"/>
      </left>
      <right style="thick">
        <color rgb="FF0081C3"/>
      </right>
      <top style="thin">
        <color rgb="FF000000"/>
      </top>
      <bottom style="thick">
        <color rgb="FFC4D545"/>
      </bottom>
      <diagonal/>
    </border>
    <border>
      <left style="thin">
        <color rgb="FF000000"/>
      </left>
      <right/>
      <top style="thin">
        <color rgb="FF000000"/>
      </top>
      <bottom style="thin">
        <color rgb="FF000000"/>
      </bottom>
      <diagonal/>
    </border>
    <border>
      <left style="thick">
        <color rgb="FF000000"/>
      </left>
      <right/>
      <top style="thin">
        <color rgb="FF000000"/>
      </top>
      <bottom style="thin">
        <color rgb="FF00000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hair">
        <color rgb="FF00B0F0"/>
      </right>
      <top style="thin">
        <color rgb="FF00B0F0"/>
      </top>
      <bottom style="hair">
        <color rgb="FF00B0F0"/>
      </bottom>
      <diagonal/>
    </border>
    <border>
      <left style="hair">
        <color rgb="FF00B0F0"/>
      </left>
      <right style="thin">
        <color rgb="FF00B0F0"/>
      </right>
      <top style="thin">
        <color rgb="FF00B0F0"/>
      </top>
      <bottom style="hair">
        <color rgb="FF00B0F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189">
    <xf numFmtId="0" fontId="1" fillId="0" borderId="0" xfId="0" applyFont="1"/>
    <xf numFmtId="0" fontId="9" fillId="0" borderId="14" xfId="0" applyFont="1" applyBorder="1" applyAlignment="1">
      <alignment horizontal="center" vertical="top" wrapText="1" readingOrder="1"/>
    </xf>
    <xf numFmtId="0" fontId="9" fillId="0" borderId="16" xfId="0" applyFont="1" applyBorder="1" applyAlignment="1">
      <alignment horizontal="center" vertical="top" wrapText="1" readingOrder="1"/>
    </xf>
    <xf numFmtId="164" fontId="11" fillId="0" borderId="14" xfId="0" applyNumberFormat="1"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0" fontId="11" fillId="0" borderId="14" xfId="0" applyFont="1" applyBorder="1" applyAlignment="1">
      <alignment horizontal="center" vertical="top" wrapText="1" readingOrder="1"/>
    </xf>
    <xf numFmtId="0" fontId="11" fillId="0" borderId="16" xfId="0"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164" fontId="11" fillId="5" borderId="14"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2" fillId="0" borderId="22" xfId="0" applyFont="1" applyBorder="1" applyAlignment="1">
      <alignment horizontal="center" vertical="top" wrapText="1" readingOrder="1"/>
    </xf>
    <xf numFmtId="0" fontId="12" fillId="0" borderId="25" xfId="0" applyFont="1" applyBorder="1" applyAlignment="1">
      <alignment horizontal="center" vertical="top" wrapText="1" readingOrder="1"/>
    </xf>
    <xf numFmtId="0" fontId="12" fillId="0" borderId="28" xfId="0" applyFont="1" applyBorder="1" applyAlignment="1">
      <alignment horizontal="center" vertical="top" wrapText="1" readingOrder="1"/>
    </xf>
    <xf numFmtId="0" fontId="13" fillId="0" borderId="28" xfId="0" applyFont="1" applyBorder="1" applyAlignment="1">
      <alignment horizontal="center" vertical="top" wrapText="1" readingOrder="1"/>
    </xf>
    <xf numFmtId="0" fontId="13" fillId="0" borderId="25" xfId="0" applyFont="1" applyBorder="1" applyAlignment="1">
      <alignment horizontal="center" vertical="top" wrapText="1" readingOrder="1"/>
    </xf>
    <xf numFmtId="0" fontId="11" fillId="5" borderId="14" xfId="0" applyFont="1" applyFill="1" applyBorder="1" applyAlignment="1">
      <alignment horizontal="center" vertical="top" wrapText="1" readingOrder="1"/>
    </xf>
    <xf numFmtId="0" fontId="16" fillId="0" borderId="0" xfId="1" applyFill="1" applyBorder="1"/>
    <xf numFmtId="0" fontId="11" fillId="8" borderId="14" xfId="0" applyFont="1" applyFill="1" applyBorder="1" applyAlignment="1">
      <alignment horizontal="center" vertical="top" wrapText="1" readingOrder="1"/>
    </xf>
    <xf numFmtId="0" fontId="11" fillId="8" borderId="16" xfId="0" applyFont="1" applyFill="1" applyBorder="1" applyAlignment="1">
      <alignment horizontal="center" vertical="top" wrapText="1" readingOrder="1"/>
    </xf>
    <xf numFmtId="0" fontId="11" fillId="9" borderId="14" xfId="0" applyFont="1" applyFill="1" applyBorder="1" applyAlignment="1">
      <alignment horizontal="center" vertical="top" wrapText="1" readingOrder="1"/>
    </xf>
    <xf numFmtId="0" fontId="11" fillId="9" borderId="16" xfId="0" applyFont="1" applyFill="1" applyBorder="1" applyAlignment="1">
      <alignment horizontal="center" vertical="top" wrapText="1" readingOrder="1"/>
    </xf>
    <xf numFmtId="0" fontId="17" fillId="0" borderId="0" xfId="0" applyFont="1"/>
    <xf numFmtId="0" fontId="11" fillId="8" borderId="14" xfId="0" applyFont="1" applyFill="1" applyBorder="1" applyAlignment="1">
      <alignment horizontal="center" vertical="center" wrapText="1" readingOrder="1"/>
    </xf>
    <xf numFmtId="0" fontId="11" fillId="8" borderId="16" xfId="0" applyFont="1" applyFill="1" applyBorder="1" applyAlignment="1">
      <alignment horizontal="center" vertical="center" wrapText="1" readingOrder="1"/>
    </xf>
    <xf numFmtId="0" fontId="1" fillId="8" borderId="15" xfId="0" applyFont="1" applyFill="1" applyBorder="1" applyAlignment="1">
      <alignment vertical="top" wrapText="1"/>
    </xf>
    <xf numFmtId="0" fontId="11" fillId="10" borderId="14" xfId="0" applyFont="1" applyFill="1" applyBorder="1" applyAlignment="1">
      <alignment horizontal="center" vertical="center" wrapText="1" readingOrder="1"/>
    </xf>
    <xf numFmtId="0" fontId="11" fillId="10" borderId="16" xfId="0" applyFont="1" applyFill="1" applyBorder="1" applyAlignment="1">
      <alignment horizontal="center" vertical="center" wrapText="1" readingOrder="1"/>
    </xf>
    <xf numFmtId="0" fontId="11" fillId="10" borderId="14" xfId="0" applyFont="1" applyFill="1" applyBorder="1" applyAlignment="1">
      <alignment horizontal="center" vertical="top" wrapText="1" readingOrder="1"/>
    </xf>
    <xf numFmtId="0" fontId="11" fillId="10" borderId="16" xfId="0" applyFont="1" applyFill="1" applyBorder="1" applyAlignment="1">
      <alignment horizontal="center" vertical="top" wrapText="1" readingOrder="1"/>
    </xf>
    <xf numFmtId="0" fontId="1" fillId="11" borderId="0" xfId="0" applyFont="1" applyFill="1"/>
    <xf numFmtId="0" fontId="0" fillId="11" borderId="0" xfId="0" applyFill="1"/>
    <xf numFmtId="0" fontId="20" fillId="12" borderId="37" xfId="0" applyFont="1" applyFill="1" applyBorder="1" applyAlignment="1">
      <alignment horizontal="center" vertical="top" wrapText="1"/>
    </xf>
    <xf numFmtId="0" fontId="19" fillId="11" borderId="38" xfId="0" applyFont="1" applyFill="1" applyBorder="1" applyAlignment="1">
      <alignment horizontal="center" vertical="center"/>
    </xf>
    <xf numFmtId="0" fontId="22" fillId="11" borderId="0" xfId="0" applyFont="1" applyFill="1"/>
    <xf numFmtId="0" fontId="24" fillId="11" borderId="0" xfId="0" applyFont="1" applyFill="1"/>
    <xf numFmtId="0" fontId="25" fillId="12" borderId="36" xfId="0" applyFont="1" applyFill="1" applyBorder="1" applyAlignment="1">
      <alignment horizontal="center" vertical="center"/>
    </xf>
    <xf numFmtId="0" fontId="26" fillId="11" borderId="38" xfId="0" applyFont="1" applyFill="1" applyBorder="1" applyAlignment="1">
      <alignment horizontal="center" vertical="center"/>
    </xf>
    <xf numFmtId="0" fontId="16" fillId="11" borderId="0" xfId="1" applyFill="1" applyBorder="1"/>
    <xf numFmtId="0" fontId="23" fillId="11" borderId="0" xfId="0" applyFont="1" applyFill="1"/>
    <xf numFmtId="0" fontId="0" fillId="0" borderId="0" xfId="0"/>
    <xf numFmtId="0" fontId="27" fillId="0" borderId="0" xfId="0" applyFont="1"/>
    <xf numFmtId="164" fontId="28" fillId="0" borderId="16" xfId="0" applyNumberFormat="1" applyFont="1" applyBorder="1" applyAlignment="1">
      <alignment horizontal="center" vertical="top" wrapText="1" readingOrder="1"/>
    </xf>
    <xf numFmtId="164" fontId="28" fillId="0" borderId="14" xfId="0" applyNumberFormat="1" applyFont="1" applyBorder="1" applyAlignment="1">
      <alignment horizontal="center" vertical="top" wrapText="1" readingOrder="1"/>
    </xf>
    <xf numFmtId="0" fontId="29" fillId="0" borderId="28" xfId="0" applyFont="1" applyBorder="1" applyAlignment="1">
      <alignment horizontal="center" vertical="top" wrapText="1" readingOrder="1"/>
    </xf>
    <xf numFmtId="164" fontId="11" fillId="8" borderId="16" xfId="0" applyNumberFormat="1" applyFont="1" applyFill="1" applyBorder="1" applyAlignment="1">
      <alignment horizontal="center" vertical="center" wrapText="1" readingOrder="1"/>
    </xf>
    <xf numFmtId="166" fontId="11" fillId="8" borderId="16" xfId="0" applyNumberFormat="1" applyFont="1" applyFill="1" applyBorder="1" applyAlignment="1">
      <alignment horizontal="center" vertical="center" wrapText="1" readingOrder="1"/>
    </xf>
    <xf numFmtId="0" fontId="11" fillId="9" borderId="14" xfId="0" applyFont="1" applyFill="1" applyBorder="1" applyAlignment="1">
      <alignment horizontal="center" vertical="center" wrapText="1" readingOrder="1"/>
    </xf>
    <xf numFmtId="0" fontId="11" fillId="9" borderId="16" xfId="0" applyFont="1" applyFill="1" applyBorder="1" applyAlignment="1">
      <alignment horizontal="center" vertical="center" wrapText="1" readingOrder="1"/>
    </xf>
    <xf numFmtId="0" fontId="29" fillId="0" borderId="25" xfId="0" applyFont="1" applyBorder="1" applyAlignment="1">
      <alignment horizontal="center" vertical="top" wrapText="1" readingOrder="1"/>
    </xf>
    <xf numFmtId="0" fontId="30" fillId="0" borderId="0" xfId="0" applyFont="1"/>
    <xf numFmtId="0" fontId="11" fillId="0" borderId="14" xfId="0" applyFont="1" applyBorder="1" applyAlignment="1">
      <alignment horizontal="center" vertical="center" wrapText="1" readingOrder="1"/>
    </xf>
    <xf numFmtId="0" fontId="11" fillId="0" borderId="16" xfId="0" applyFont="1" applyBorder="1" applyAlignment="1">
      <alignment horizontal="center" vertical="center" wrapText="1" readingOrder="1"/>
    </xf>
    <xf numFmtId="0" fontId="26" fillId="11" borderId="38" xfId="0" applyFont="1" applyFill="1" applyBorder="1" applyAlignment="1">
      <alignment horizontal="left" vertical="center"/>
    </xf>
    <xf numFmtId="0" fontId="11" fillId="9" borderId="14" xfId="0" applyFont="1" applyFill="1" applyBorder="1" applyAlignment="1">
      <alignment horizontal="center" vertical="top" wrapText="1" readingOrder="1"/>
    </xf>
    <xf numFmtId="0" fontId="28" fillId="9" borderId="14" xfId="0" applyFont="1" applyFill="1" applyBorder="1" applyAlignment="1">
      <alignment horizontal="center" vertical="top" wrapText="1" readingOrder="1"/>
    </xf>
    <xf numFmtId="0" fontId="28" fillId="9" borderId="16" xfId="0" applyFont="1" applyFill="1" applyBorder="1" applyAlignment="1">
      <alignment horizontal="center" vertical="top" wrapText="1" readingOrder="1"/>
    </xf>
    <xf numFmtId="0" fontId="18" fillId="12" borderId="0" xfId="0" applyFont="1" applyFill="1" applyAlignment="1" applyProtection="1">
      <alignment horizontal="center" vertical="center"/>
      <protection locked="0"/>
    </xf>
    <xf numFmtId="0" fontId="18" fillId="12" borderId="32" xfId="0" applyFont="1" applyFill="1" applyBorder="1" applyAlignment="1" applyProtection="1">
      <alignment horizontal="center" vertical="center"/>
      <protection locked="0"/>
    </xf>
    <xf numFmtId="0" fontId="19" fillId="13" borderId="33" xfId="0" applyFont="1" applyFill="1" applyBorder="1" applyAlignment="1">
      <alignment horizontal="center" vertical="center"/>
    </xf>
    <xf numFmtId="0" fontId="19" fillId="13" borderId="34" xfId="0" applyFont="1" applyFill="1" applyBorder="1" applyAlignment="1">
      <alignment horizontal="center" vertical="center"/>
    </xf>
    <xf numFmtId="0" fontId="19" fillId="13" borderId="35" xfId="0" applyFont="1" applyFill="1" applyBorder="1" applyAlignment="1">
      <alignment horizontal="center" vertical="center"/>
    </xf>
    <xf numFmtId="0" fontId="19" fillId="14" borderId="33" xfId="0" applyFont="1" applyFill="1" applyBorder="1" applyAlignment="1">
      <alignment horizontal="center" vertical="center"/>
    </xf>
    <xf numFmtId="0" fontId="19" fillId="14" borderId="34" xfId="0" applyFont="1" applyFill="1" applyBorder="1" applyAlignment="1">
      <alignment horizontal="center" vertical="center"/>
    </xf>
    <xf numFmtId="0" fontId="19" fillId="14" borderId="35" xfId="0" applyFont="1" applyFill="1" applyBorder="1" applyAlignment="1">
      <alignment horizontal="center" vertical="center"/>
    </xf>
    <xf numFmtId="0" fontId="21" fillId="11" borderId="0" xfId="0" applyFont="1" applyFill="1" applyAlignment="1">
      <alignment horizontal="center" vertical="center" wrapText="1"/>
    </xf>
    <xf numFmtId="0" fontId="2" fillId="2" borderId="1" xfId="0" applyFont="1" applyFill="1" applyBorder="1" applyAlignment="1">
      <alignment vertical="top" wrapText="1" readingOrder="1"/>
    </xf>
    <xf numFmtId="0" fontId="1" fillId="0" borderId="1" xfId="0" applyFont="1" applyBorder="1" applyAlignment="1">
      <alignment vertical="top" wrapText="1"/>
    </xf>
    <xf numFmtId="0" fontId="3" fillId="0" borderId="0" xfId="0" applyFont="1" applyAlignment="1">
      <alignment vertical="top" wrapText="1" readingOrder="1"/>
    </xf>
    <xf numFmtId="0" fontId="1" fillId="0" borderId="0" xfId="0" applyFont="1" applyAlignment="1"/>
    <xf numFmtId="0" fontId="4" fillId="0" borderId="0" xfId="0" applyFont="1" applyAlignment="1">
      <alignment vertical="top" wrapText="1" readingOrder="1"/>
    </xf>
    <xf numFmtId="0" fontId="3" fillId="0" borderId="0" xfId="0" applyFont="1" applyAlignment="1">
      <alignment horizontal="right" vertical="top" wrapText="1" readingOrder="1"/>
    </xf>
    <xf numFmtId="0" fontId="5" fillId="0" borderId="0" xfId="0" applyFont="1" applyAlignment="1">
      <alignment vertical="top" wrapText="1" readingOrder="1"/>
    </xf>
    <xf numFmtId="0" fontId="6" fillId="0" borderId="0" xfId="0" applyFont="1" applyAlignment="1">
      <alignment horizontal="left" vertical="top" wrapText="1" readingOrder="1"/>
    </xf>
    <xf numFmtId="0" fontId="7" fillId="0" borderId="0" xfId="0" applyFont="1" applyAlignment="1">
      <alignment vertical="top" wrapText="1" readingOrder="1"/>
    </xf>
    <xf numFmtId="0" fontId="8" fillId="0" borderId="0" xfId="0" applyFont="1" applyAlignment="1">
      <alignment horizontal="right" vertical="top" wrapText="1" readingOrder="1"/>
    </xf>
    <xf numFmtId="0" fontId="8" fillId="0" borderId="0" xfId="0" applyFont="1" applyAlignment="1">
      <alignment horizontal="left" vertical="top" wrapText="1" readingOrder="1"/>
    </xf>
    <xf numFmtId="0" fontId="6" fillId="0" borderId="0" xfId="0" applyFont="1" applyAlignment="1">
      <alignment vertical="top" wrapText="1" readingOrder="1"/>
    </xf>
    <xf numFmtId="0" fontId="9" fillId="0" borderId="2" xfId="0" applyFont="1" applyBorder="1" applyAlignment="1">
      <alignment vertical="top" wrapText="1" readingOrder="1"/>
    </xf>
    <xf numFmtId="0" fontId="1" fillId="0" borderId="3" xfId="0" applyFont="1" applyBorder="1" applyAlignment="1">
      <alignment vertical="top" wrapText="1"/>
    </xf>
    <xf numFmtId="0" fontId="1" fillId="0" borderId="4" xfId="0" applyFont="1" applyBorder="1" applyAlignment="1">
      <alignmen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vertical="top" wrapText="1"/>
    </xf>
    <xf numFmtId="0" fontId="9" fillId="3" borderId="5" xfId="0" applyFont="1" applyFill="1" applyBorder="1" applyAlignment="1">
      <alignment horizontal="center" vertical="top" wrapText="1" readingOrder="1"/>
    </xf>
    <xf numFmtId="0" fontId="1" fillId="0" borderId="6" xfId="0" applyFont="1" applyBorder="1" applyAlignment="1">
      <alignment vertical="top" wrapText="1"/>
    </xf>
    <xf numFmtId="0" fontId="1" fillId="0" borderId="7" xfId="0" applyFont="1" applyBorder="1" applyAlignment="1">
      <alignment vertical="top" wrapText="1"/>
    </xf>
    <xf numFmtId="0" fontId="9" fillId="4" borderId="8" xfId="0" applyFont="1" applyFill="1" applyBorder="1" applyAlignment="1">
      <alignment horizontal="center" vertical="top" wrapText="1" readingOrder="1"/>
    </xf>
    <xf numFmtId="0" fontId="1" fillId="0" borderId="9" xfId="0" applyFont="1" applyBorder="1" applyAlignment="1">
      <alignment vertical="top" wrapText="1"/>
    </xf>
    <xf numFmtId="0" fontId="1" fillId="0" borderId="10" xfId="0" applyFont="1" applyBorder="1" applyAlignment="1">
      <alignment vertical="top" wrapText="1"/>
    </xf>
    <xf numFmtId="0" fontId="9" fillId="0" borderId="14" xfId="0" applyFont="1" applyBorder="1" applyAlignment="1">
      <alignment horizontal="center" vertical="top" wrapText="1" readingOrder="1"/>
    </xf>
    <xf numFmtId="0" fontId="1" fillId="0" borderId="15" xfId="0" applyFont="1" applyBorder="1" applyAlignment="1">
      <alignment vertical="top" wrapText="1"/>
    </xf>
    <xf numFmtId="164" fontId="11" fillId="0" borderId="14" xfId="0" applyNumberFormat="1" applyFont="1" applyBorder="1" applyAlignment="1">
      <alignment horizontal="center" vertical="top" wrapText="1" readingOrder="1"/>
    </xf>
    <xf numFmtId="0" fontId="10" fillId="0" borderId="17" xfId="0" applyFont="1" applyBorder="1" applyAlignment="1">
      <alignment horizontal="left" vertical="top" wrapText="1" readingOrder="1"/>
    </xf>
    <xf numFmtId="0" fontId="1" fillId="0" borderId="18" xfId="0" applyFont="1" applyBorder="1" applyAlignment="1">
      <alignment vertical="top" wrapText="1"/>
    </xf>
    <xf numFmtId="0" fontId="11" fillId="0" borderId="14" xfId="0"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0" fontId="10" fillId="5" borderId="17" xfId="0" applyFont="1" applyFill="1" applyBorder="1" applyAlignment="1">
      <alignment horizontal="left" vertical="top" wrapText="1" readingOrder="1"/>
    </xf>
    <xf numFmtId="164" fontId="11" fillId="5" borderId="14" xfId="0" applyNumberFormat="1" applyFont="1" applyFill="1" applyBorder="1" applyAlignment="1">
      <alignment horizontal="center" vertical="top" wrapText="1" readingOrder="1"/>
    </xf>
    <xf numFmtId="0" fontId="10" fillId="8" borderId="17" xfId="0" applyFont="1" applyFill="1" applyBorder="1" applyAlignment="1">
      <alignment horizontal="left" vertical="top" wrapText="1" readingOrder="1"/>
    </xf>
    <xf numFmtId="0" fontId="1" fillId="8" borderId="1" xfId="0" applyFont="1" applyFill="1" applyBorder="1" applyAlignment="1">
      <alignment vertical="top" wrapText="1"/>
    </xf>
    <xf numFmtId="0" fontId="1" fillId="8" borderId="18" xfId="0" applyFont="1" applyFill="1" applyBorder="1" applyAlignment="1">
      <alignment vertical="top" wrapText="1"/>
    </xf>
    <xf numFmtId="0" fontId="11" fillId="8" borderId="14" xfId="0" applyFont="1" applyFill="1" applyBorder="1" applyAlignment="1">
      <alignment horizontal="center" vertical="top" wrapText="1" readingOrder="1"/>
    </xf>
    <xf numFmtId="0" fontId="1" fillId="8" borderId="15" xfId="0" applyFont="1" applyFill="1" applyBorder="1" applyAlignment="1">
      <alignment vertical="top" wrapText="1"/>
    </xf>
    <xf numFmtId="0" fontId="12" fillId="0" borderId="22" xfId="0" applyFont="1" applyBorder="1" applyAlignment="1">
      <alignment horizontal="center" vertical="top" wrapText="1" readingOrder="1"/>
    </xf>
    <xf numFmtId="0" fontId="1" fillId="0" borderId="23" xfId="0" applyFont="1" applyBorder="1" applyAlignment="1">
      <alignment vertical="top" wrapText="1"/>
    </xf>
    <xf numFmtId="0" fontId="12" fillId="0" borderId="25" xfId="0" applyFont="1" applyBorder="1" applyAlignment="1">
      <alignment horizontal="center" vertical="top" wrapText="1" readingOrder="1"/>
    </xf>
    <xf numFmtId="0" fontId="1" fillId="0" borderId="26" xfId="0" applyFont="1" applyBorder="1" applyAlignment="1">
      <alignment vertical="top" wrapText="1"/>
    </xf>
    <xf numFmtId="0" fontId="1" fillId="0" borderId="27" xfId="0" applyFont="1" applyBorder="1" applyAlignment="1">
      <alignment vertical="top" wrapText="1"/>
    </xf>
    <xf numFmtId="0" fontId="10" fillId="0" borderId="19" xfId="0" applyFont="1" applyBorder="1" applyAlignment="1">
      <alignment horizontal="left" vertical="top" wrapText="1" readingOrder="1"/>
    </xf>
    <xf numFmtId="0" fontId="1" fillId="0" borderId="20" xfId="0" applyFont="1" applyBorder="1" applyAlignment="1">
      <alignment vertical="top" wrapText="1"/>
    </xf>
    <xf numFmtId="0" fontId="1" fillId="0" borderId="21" xfId="0" applyFont="1" applyBorder="1" applyAlignment="1">
      <alignment vertical="top" wrapText="1"/>
    </xf>
    <xf numFmtId="0" fontId="1" fillId="0" borderId="24" xfId="0" applyFont="1" applyBorder="1" applyAlignment="1">
      <alignment vertical="top" wrapText="1"/>
    </xf>
    <xf numFmtId="0" fontId="11" fillId="8" borderId="30" xfId="0" applyFont="1" applyFill="1" applyBorder="1" applyAlignment="1">
      <alignment horizontal="center" vertical="top" wrapText="1" readingOrder="1"/>
    </xf>
    <xf numFmtId="0" fontId="11" fillId="8" borderId="15" xfId="0" applyFont="1" applyFill="1" applyBorder="1" applyAlignment="1">
      <alignment horizontal="center" vertical="top" wrapText="1" readingOrder="1"/>
    </xf>
    <xf numFmtId="0" fontId="9" fillId="0" borderId="16" xfId="0"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0" fontId="11" fillId="0" borderId="16" xfId="0" applyFont="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1" fillId="8" borderId="14" xfId="0" applyFont="1" applyFill="1" applyBorder="1" applyAlignment="1">
      <alignment horizontal="center" vertical="center" wrapText="1" readingOrder="1"/>
    </xf>
    <xf numFmtId="0" fontId="1" fillId="8" borderId="15" xfId="0" applyFont="1" applyFill="1" applyBorder="1" applyAlignment="1">
      <alignment vertical="center" wrapText="1"/>
    </xf>
    <xf numFmtId="0" fontId="1" fillId="8" borderId="1" xfId="0" applyFont="1" applyFill="1" applyBorder="1" applyAlignment="1">
      <alignment vertical="center" wrapText="1"/>
    </xf>
    <xf numFmtId="0" fontId="12" fillId="0" borderId="29" xfId="0" applyFont="1" applyBorder="1" applyAlignment="1">
      <alignment horizontal="center" vertical="top" wrapText="1" readingOrder="1"/>
    </xf>
    <xf numFmtId="0" fontId="12" fillId="0" borderId="28" xfId="0" applyFont="1" applyBorder="1" applyAlignment="1">
      <alignment horizontal="center" vertical="top" wrapText="1" readingOrder="1"/>
    </xf>
    <xf numFmtId="0" fontId="11" fillId="8" borderId="30" xfId="0" applyFont="1" applyFill="1" applyBorder="1" applyAlignment="1">
      <alignment horizontal="center" vertical="center" wrapText="1" readingOrder="1"/>
    </xf>
    <xf numFmtId="0" fontId="11" fillId="8" borderId="15" xfId="0" applyFont="1" applyFill="1" applyBorder="1" applyAlignment="1">
      <alignment horizontal="center" vertical="center" wrapText="1" readingOrder="1"/>
    </xf>
    <xf numFmtId="0" fontId="13" fillId="0" borderId="29" xfId="0" applyFont="1" applyBorder="1" applyAlignment="1">
      <alignment horizontal="center" vertical="top" wrapText="1" readingOrder="1"/>
    </xf>
    <xf numFmtId="0" fontId="11" fillId="9" borderId="14" xfId="0" applyFont="1" applyFill="1" applyBorder="1" applyAlignment="1">
      <alignment horizontal="center" vertical="top" wrapText="1" readingOrder="1"/>
    </xf>
    <xf numFmtId="0" fontId="1" fillId="9" borderId="15" xfId="0" applyFont="1" applyFill="1" applyBorder="1" applyAlignment="1">
      <alignment vertical="top" wrapText="1"/>
    </xf>
    <xf numFmtId="0" fontId="1" fillId="9" borderId="1" xfId="0" applyFont="1" applyFill="1" applyBorder="1" applyAlignment="1">
      <alignment vertical="top" wrapText="1"/>
    </xf>
    <xf numFmtId="0" fontId="11" fillId="9" borderId="30" xfId="0" applyFont="1" applyFill="1" applyBorder="1" applyAlignment="1">
      <alignment horizontal="center" vertical="top" wrapText="1" readingOrder="1"/>
    </xf>
    <xf numFmtId="0" fontId="11" fillId="9" borderId="15" xfId="0" applyFont="1" applyFill="1" applyBorder="1" applyAlignment="1">
      <alignment horizontal="center" vertical="top" wrapText="1" readingOrder="1"/>
    </xf>
    <xf numFmtId="0" fontId="10" fillId="10" borderId="17" xfId="0" applyFont="1" applyFill="1" applyBorder="1" applyAlignment="1">
      <alignment horizontal="left" vertical="top" wrapText="1" readingOrder="1"/>
    </xf>
    <xf numFmtId="0" fontId="1" fillId="10" borderId="1" xfId="0" applyFont="1" applyFill="1" applyBorder="1" applyAlignment="1">
      <alignment vertical="top" wrapText="1"/>
    </xf>
    <xf numFmtId="0" fontId="1" fillId="10" borderId="18" xfId="0" applyFont="1" applyFill="1" applyBorder="1" applyAlignment="1">
      <alignment vertical="top" wrapText="1"/>
    </xf>
    <xf numFmtId="0" fontId="11" fillId="10" borderId="14" xfId="0" applyFont="1" applyFill="1" applyBorder="1" applyAlignment="1">
      <alignment horizontal="center" vertical="center" wrapText="1" readingOrder="1"/>
    </xf>
    <xf numFmtId="0" fontId="1" fillId="10" borderId="15" xfId="0" applyFont="1" applyFill="1" applyBorder="1" applyAlignment="1">
      <alignment vertical="center" wrapText="1"/>
    </xf>
    <xf numFmtId="0" fontId="1" fillId="10" borderId="1" xfId="0" applyFont="1" applyFill="1" applyBorder="1" applyAlignment="1">
      <alignment vertical="center" wrapText="1"/>
    </xf>
    <xf numFmtId="0" fontId="2" fillId="7" borderId="1" xfId="0" applyFont="1" applyFill="1" applyBorder="1" applyAlignment="1">
      <alignment vertical="top" wrapText="1" readingOrder="1"/>
    </xf>
    <xf numFmtId="0" fontId="11" fillId="10" borderId="30" xfId="0" applyFont="1" applyFill="1" applyBorder="1" applyAlignment="1">
      <alignment horizontal="center" vertical="top" wrapText="1" readingOrder="1"/>
    </xf>
    <xf numFmtId="0" fontId="11" fillId="10" borderId="15" xfId="0" applyFont="1" applyFill="1" applyBorder="1" applyAlignment="1">
      <alignment horizontal="center" vertical="top" wrapText="1" readingOrder="1"/>
    </xf>
    <xf numFmtId="0" fontId="11" fillId="10" borderId="1" xfId="0" applyFont="1" applyFill="1" applyBorder="1" applyAlignment="1">
      <alignment horizontal="center" vertical="top" wrapText="1" readingOrder="1"/>
    </xf>
    <xf numFmtId="0" fontId="10" fillId="10" borderId="31" xfId="0" applyFont="1" applyFill="1" applyBorder="1" applyAlignment="1">
      <alignment horizontal="left" vertical="top" wrapText="1" readingOrder="1"/>
    </xf>
    <xf numFmtId="0" fontId="10" fillId="10" borderId="1" xfId="0" applyFont="1" applyFill="1" applyBorder="1" applyAlignment="1">
      <alignment horizontal="left" vertical="top" wrapText="1" readingOrder="1"/>
    </xf>
    <xf numFmtId="0" fontId="10" fillId="10" borderId="15" xfId="0" applyFont="1" applyFill="1" applyBorder="1" applyAlignment="1">
      <alignment horizontal="left" vertical="top" wrapText="1" readingOrder="1"/>
    </xf>
    <xf numFmtId="0" fontId="11" fillId="9" borderId="14" xfId="0" applyFont="1" applyFill="1" applyBorder="1" applyAlignment="1">
      <alignment horizontal="center" vertical="center" wrapText="1" readingOrder="1"/>
    </xf>
    <xf numFmtId="0" fontId="1" fillId="9" borderId="15" xfId="0" applyFont="1" applyFill="1" applyBorder="1" applyAlignment="1">
      <alignment vertical="center" wrapText="1"/>
    </xf>
    <xf numFmtId="0" fontId="1" fillId="9" borderId="1" xfId="0" applyFont="1" applyFill="1" applyBorder="1" applyAlignment="1">
      <alignment vertical="center" wrapText="1"/>
    </xf>
    <xf numFmtId="0" fontId="11" fillId="9" borderId="30" xfId="0" applyFont="1" applyFill="1" applyBorder="1" applyAlignment="1">
      <alignment horizontal="center" vertical="center" wrapText="1" readingOrder="1"/>
    </xf>
    <xf numFmtId="0" fontId="11" fillId="9" borderId="15" xfId="0" applyFont="1" applyFill="1" applyBorder="1" applyAlignment="1">
      <alignment horizontal="center" vertical="center" wrapText="1" readingOrder="1"/>
    </xf>
    <xf numFmtId="0" fontId="29" fillId="0" borderId="29" xfId="0" applyFont="1" applyBorder="1" applyAlignment="1">
      <alignment horizontal="center" vertical="top" wrapText="1" readingOrder="1"/>
    </xf>
    <xf numFmtId="0" fontId="29" fillId="0" borderId="28" xfId="0" applyFont="1" applyBorder="1" applyAlignment="1">
      <alignment horizontal="center" vertical="top" wrapText="1" readingOrder="1"/>
    </xf>
    <xf numFmtId="0" fontId="29" fillId="0" borderId="25" xfId="0" applyFont="1" applyBorder="1" applyAlignment="1">
      <alignment horizontal="center" vertical="top" wrapText="1" readingOrder="1"/>
    </xf>
    <xf numFmtId="0" fontId="11" fillId="8" borderId="16" xfId="0" applyFont="1" applyFill="1" applyBorder="1" applyAlignment="1">
      <alignment horizontal="center" vertical="top" wrapText="1" readingOrder="1"/>
    </xf>
    <xf numFmtId="0" fontId="11" fillId="8" borderId="16" xfId="0" applyFont="1" applyFill="1" applyBorder="1" applyAlignment="1">
      <alignment horizontal="center" vertical="center" wrapText="1" readingOrder="1"/>
    </xf>
    <xf numFmtId="0" fontId="11" fillId="9" borderId="16" xfId="0" applyFont="1" applyFill="1" applyBorder="1" applyAlignment="1">
      <alignment horizontal="center" vertical="top" wrapText="1" readingOrder="1"/>
    </xf>
    <xf numFmtId="0" fontId="10" fillId="15" borderId="17" xfId="0" applyFont="1" applyFill="1" applyBorder="1" applyAlignment="1">
      <alignment horizontal="left" vertical="top" wrapText="1" readingOrder="1"/>
    </xf>
    <xf numFmtId="0" fontId="1" fillId="15" borderId="1" xfId="0" applyFont="1" applyFill="1" applyBorder="1" applyAlignment="1">
      <alignment vertical="top" wrapText="1"/>
    </xf>
    <xf numFmtId="0" fontId="1" fillId="15" borderId="18" xfId="0" applyFont="1" applyFill="1" applyBorder="1" applyAlignment="1">
      <alignment vertical="top" wrapText="1"/>
    </xf>
    <xf numFmtId="0" fontId="11" fillId="10" borderId="16" xfId="0" applyFont="1" applyFill="1" applyBorder="1" applyAlignment="1">
      <alignment horizontal="center" vertical="top" wrapText="1" readingOrder="1"/>
    </xf>
    <xf numFmtId="0" fontId="1" fillId="10" borderId="15" xfId="0" applyFont="1" applyFill="1" applyBorder="1" applyAlignment="1">
      <alignment vertical="top" wrapText="1"/>
    </xf>
    <xf numFmtId="0" fontId="11" fillId="10" borderId="14" xfId="0" applyFont="1" applyFill="1" applyBorder="1" applyAlignment="1">
      <alignment horizontal="center" vertical="top" wrapText="1" readingOrder="1"/>
    </xf>
    <xf numFmtId="0" fontId="11" fillId="0" borderId="30" xfId="0" applyFont="1" applyBorder="1" applyAlignment="1">
      <alignment horizontal="center" vertical="top" wrapText="1" readingOrder="1"/>
    </xf>
    <xf numFmtId="0" fontId="11" fillId="0" borderId="15" xfId="0" applyFont="1" applyBorder="1" applyAlignment="1">
      <alignment horizontal="center" vertical="top" wrapText="1" readingOrder="1"/>
    </xf>
    <xf numFmtId="0" fontId="11" fillId="0" borderId="30" xfId="0" applyFont="1" applyBorder="1" applyAlignment="1">
      <alignment horizontal="center" vertical="center" wrapText="1" readingOrder="1"/>
    </xf>
    <xf numFmtId="0" fontId="11" fillId="0" borderId="15" xfId="0" applyFont="1" applyBorder="1" applyAlignment="1">
      <alignment horizontal="center" vertical="center" wrapText="1" readingOrder="1"/>
    </xf>
    <xf numFmtId="0" fontId="11" fillId="0" borderId="14" xfId="0" applyFont="1" applyBorder="1" applyAlignment="1">
      <alignment horizontal="center" vertical="center" wrapText="1" readingOrder="1"/>
    </xf>
    <xf numFmtId="0" fontId="1" fillId="0" borderId="1" xfId="0" applyFont="1" applyBorder="1" applyAlignment="1">
      <alignment vertical="center" wrapText="1"/>
    </xf>
    <xf numFmtId="0" fontId="1" fillId="0" borderId="15" xfId="0" applyFont="1" applyBorder="1" applyAlignment="1">
      <alignment vertical="center" wrapText="1"/>
    </xf>
    <xf numFmtId="0" fontId="11" fillId="0" borderId="16" xfId="0" applyFont="1" applyBorder="1" applyAlignment="1">
      <alignment horizontal="center" vertical="center" wrapText="1" readingOrder="1"/>
    </xf>
    <xf numFmtId="0" fontId="28" fillId="0" borderId="16" xfId="0" applyFont="1" applyBorder="1" applyAlignment="1">
      <alignment horizontal="center" vertical="center" wrapText="1" readingOrder="1"/>
    </xf>
    <xf numFmtId="0" fontId="11" fillId="0" borderId="1" xfId="0" applyFont="1" applyBorder="1" applyAlignment="1">
      <alignment horizontal="center" vertical="center" wrapText="1" readingOrder="1"/>
    </xf>
    <xf numFmtId="0" fontId="11" fillId="8" borderId="1" xfId="0" applyFont="1" applyFill="1" applyBorder="1" applyAlignment="1">
      <alignment horizontal="center" vertical="top" wrapText="1" readingOrder="1"/>
    </xf>
    <xf numFmtId="0" fontId="11" fillId="8" borderId="1" xfId="0" applyFont="1" applyFill="1" applyBorder="1" applyAlignment="1">
      <alignment horizontal="center" vertical="center" wrapText="1" readingOrder="1"/>
    </xf>
    <xf numFmtId="0" fontId="13" fillId="0" borderId="28" xfId="0" applyFont="1" applyBorder="1" applyAlignment="1">
      <alignment horizontal="center" vertical="top" wrapText="1" readingOrder="1"/>
    </xf>
    <xf numFmtId="0" fontId="11" fillId="10" borderId="16" xfId="0" applyFont="1" applyFill="1" applyBorder="1" applyAlignment="1">
      <alignment horizontal="center" vertical="center" wrapText="1" readingOrder="1"/>
    </xf>
    <xf numFmtId="0" fontId="28" fillId="9" borderId="16" xfId="0" applyFont="1" applyFill="1" applyBorder="1" applyAlignment="1">
      <alignment horizontal="center" vertical="top" wrapText="1" readingOrder="1"/>
    </xf>
    <xf numFmtId="0" fontId="28" fillId="9" borderId="14" xfId="0" applyFont="1" applyFill="1" applyBorder="1" applyAlignment="1">
      <alignment horizontal="center" vertical="top" wrapText="1" readingOrder="1"/>
    </xf>
    <xf numFmtId="0" fontId="16" fillId="0" borderId="0" xfId="1" applyFill="1" applyBorder="1" applyAlignment="1"/>
    <xf numFmtId="0" fontId="14" fillId="0" borderId="0" xfId="0" applyFont="1" applyAlignment="1">
      <alignment vertical="top" wrapText="1" readingOrder="1"/>
    </xf>
    <xf numFmtId="0" fontId="15" fillId="6" borderId="0" xfId="0" applyFont="1" applyFill="1" applyAlignment="1">
      <alignment horizontal="center" vertical="top" wrapText="1" readingOrder="1"/>
    </xf>
    <xf numFmtId="0" fontId="11" fillId="5" borderId="16" xfId="0" applyFont="1" applyFill="1" applyBorder="1" applyAlignment="1">
      <alignment horizontal="center" vertical="top" wrapText="1" readingOrder="1"/>
    </xf>
    <xf numFmtId="164" fontId="28" fillId="0" borderId="16" xfId="0" applyNumberFormat="1" applyFont="1" applyBorder="1" applyAlignment="1">
      <alignment horizontal="center" vertical="top" wrapText="1" readingOrder="1"/>
    </xf>
    <xf numFmtId="164" fontId="28" fillId="0" borderId="14" xfId="0" applyNumberFormat="1" applyFont="1" applyBorder="1" applyAlignment="1">
      <alignment horizontal="center" vertical="top" wrapText="1" readingOrder="1"/>
    </xf>
    <xf numFmtId="0" fontId="13" fillId="0" borderId="25" xfId="0" applyFont="1" applyBorder="1" applyAlignment="1">
      <alignment horizontal="center" vertical="top" wrapText="1" readingOrder="1"/>
    </xf>
    <xf numFmtId="164" fontId="28" fillId="0" borderId="30" xfId="0" applyNumberFormat="1" applyFont="1" applyBorder="1" applyAlignment="1">
      <alignment horizontal="center" vertical="top" wrapText="1" readingOrder="1"/>
    </xf>
    <xf numFmtId="164" fontId="28" fillId="0" borderId="1" xfId="0" applyNumberFormat="1" applyFont="1" applyBorder="1" applyAlignment="1">
      <alignment horizontal="center" vertical="top" wrapText="1" readingOrder="1"/>
    </xf>
    <xf numFmtId="164" fontId="28" fillId="0" borderId="15" xfId="0" applyNumberFormat="1" applyFont="1" applyBorder="1" applyAlignment="1">
      <alignment horizontal="center" vertical="top" wrapText="1" readingOrder="1"/>
    </xf>
  </cellXfs>
  <cellStyles count="2">
    <cellStyle name="Hyperlink" xfId="1" builtinId="8"/>
    <cellStyle name="Normal" xfId="0" builtinId="0"/>
  </cellStyles>
  <dxfs count="10">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CCFFFF"/>
      <rgbColor rgb="000081C3"/>
      <rgbColor rgb="00006400"/>
      <rgbColor rgb="00FFFFFF"/>
      <rgbColor rgb="00C4D545"/>
      <rgbColor rgb="00DCDCDC"/>
      <rgbColor rgb="00008000"/>
      <rgbColor rgb="00FF0000"/>
      <rgbColor rgb="004169E1"/>
      <rgbColor rgb="00CCFFCC"/>
      <rgbColor rgb="00808000"/>
      <rgbColor rgb="00800080"/>
      <rgbColor rgb="00008080"/>
      <rgbColor rgb="00C0C0C0"/>
      <rgbColor rgb="00808080"/>
      <rgbColor rgb="009999FF"/>
      <rgbColor rgb="00993366"/>
      <rgbColor rgb="00FFFFCC"/>
      <rgbColor rgb="000000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000080"/>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4BC"/>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customXml" Target="../customXml/item1.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customXml" Target="../customXml/item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s>
</file>

<file path=xl/drawings/drawing1.xml><?xml version="1.0" encoding="utf-8"?>
<xdr:wsDr xmlns:xdr="http://schemas.openxmlformats.org/drawingml/2006/spreadsheetDrawing" xmlns:a="http://schemas.openxmlformats.org/drawingml/2006/main">
  <xdr:twoCellAnchor>
    <xdr:from>
      <xdr:col>0</xdr:col>
      <xdr:colOff>238125</xdr:colOff>
      <xdr:row>0</xdr:row>
      <xdr:rowOff>133351</xdr:rowOff>
    </xdr:from>
    <xdr:to>
      <xdr:col>12</xdr:col>
      <xdr:colOff>400050</xdr:colOff>
      <xdr:row>30</xdr:row>
      <xdr:rowOff>38101</xdr:rowOff>
    </xdr:to>
    <xdr:sp macro="" textlink="">
      <xdr:nvSpPr>
        <xdr:cNvPr id="2" name="TextBox 1">
          <a:extLst>
            <a:ext uri="{FF2B5EF4-FFF2-40B4-BE49-F238E27FC236}">
              <a16:creationId xmlns:a16="http://schemas.microsoft.com/office/drawing/2014/main" id="{72859257-6BD2-4A4D-9316-FFF260650A24}"/>
            </a:ext>
          </a:extLst>
        </xdr:cNvPr>
        <xdr:cNvSpPr txBox="1"/>
      </xdr:nvSpPr>
      <xdr:spPr>
        <a:xfrm>
          <a:off x="238125" y="133351"/>
          <a:ext cx="7477125" cy="561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(Ergon Energy Distribution Annual Planning Report 2022)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endParaRPr kumimoji="0" lang="en-AU"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This workbook forms part of the Ergon Energy Distribution Annual Planning Report 2022 (DAPR) and should be read in conjunction with the report document.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Readers are encouraged to take into account the details and content portrayed in the ‘</a:t>
          </a:r>
          <a:r>
            <a:rPr kumimoji="0" lang="en-AU" sz="1100" b="0" i="1" u="none" strike="noStrike" kern="0" cap="none" spc="0" normalizeH="0" baseline="0" noProof="0">
              <a:ln>
                <a:noFill/>
              </a:ln>
              <a:solidFill>
                <a:sysClr val="windowText" lastClr="000000"/>
              </a:solidFill>
              <a:effectLst/>
              <a:uLnTx/>
              <a:uFillTx/>
              <a:latin typeface="+mn-lt"/>
              <a:ea typeface="+mn-ea"/>
              <a:cs typeface="+mn-cs"/>
            </a:rPr>
            <a:t>Introduction &amp; Notes</a:t>
          </a:r>
          <a:r>
            <a:rPr kumimoji="0" lang="en-AU" sz="1100" b="0" i="0" u="none" strike="noStrike" kern="0" cap="none" spc="0" normalizeH="0" baseline="0" noProof="0">
              <a:ln>
                <a:noFill/>
              </a:ln>
              <a:solidFill>
                <a:sysClr val="windowText" lastClr="000000"/>
              </a:solidFill>
              <a:effectLst/>
              <a:uLnTx/>
              <a:uFillTx/>
              <a:latin typeface="+mn-lt"/>
              <a:ea typeface="+mn-ea"/>
              <a:cs typeface="+mn-cs"/>
            </a:rPr>
            <a:t>’ section of this workbook when reviewing the associated data.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sysClr val="windowText" lastClr="000000"/>
              </a:solidFill>
              <a:effectLst/>
              <a:uLnTx/>
              <a:uFillTx/>
              <a:latin typeface="+mn-lt"/>
              <a:ea typeface="+mn-ea"/>
              <a:cs typeface="+mn-cs"/>
            </a:rPr>
            <a:t>Disclaimer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Ergon Energy’s Distribution Annual Planning Report (DAPR) is prepared and made available solely for information purposes. While care was taken in the preparation of the information in the DAPR, and it is provided in good faith, Ergon Energy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It contains assumptions regarding, among other things, economic growth and load forecasts which may or may not prove to be correct. The forecasts included in the DAPR involve subjective judgements and analysis which are subject to significant uncertainties and contingencies, many of which are out of the control of Ergon Energy. Ergon Energy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 The information contained in the DAPR is subject to annual review. Ergon Energy is obligated to publish future editions by 31st December, in accordance with the National Electricity Rules.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All financials presented in the DAPR or within this document are correct at the time of writing and represent the existing organisational accounting treatment, which may be subject to change. Energy Queensland is finalising the alignment of its Cost Allocation Methodology between Ergon Energy and Energex, potentially impacting the treatment of some Capital and Operational Project costs.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Forecasted data is subject to ongoing variation due Regulatory review in 2025.</a:t>
          </a:r>
        </a:p>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1</xdr:row>
      <xdr:rowOff>9525</xdr:rowOff>
    </xdr:from>
    <xdr:to>
      <xdr:col>21</xdr:col>
      <xdr:colOff>0</xdr:colOff>
      <xdr:row>63</xdr:row>
      <xdr:rowOff>9525</xdr:rowOff>
    </xdr:to>
    <xdr:sp macro="" textlink="">
      <xdr:nvSpPr>
        <xdr:cNvPr id="2" name="TextBox 1">
          <a:extLst>
            <a:ext uri="{FF2B5EF4-FFF2-40B4-BE49-F238E27FC236}">
              <a16:creationId xmlns:a16="http://schemas.microsoft.com/office/drawing/2014/main" id="{B93FCE38-F15F-47DE-AB2E-5C400869D35B}"/>
            </a:ext>
          </a:extLst>
        </xdr:cNvPr>
        <xdr:cNvSpPr txBox="1"/>
      </xdr:nvSpPr>
      <xdr:spPr>
        <a:xfrm>
          <a:off x="209550" y="200025"/>
          <a:ext cx="12592050" cy="1181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(Ergon Energy Distribution Annual Planning Report 2022)</a:t>
          </a:r>
          <a:r>
            <a:rPr kumimoji="0" lang="en-AU" sz="1600" b="1" i="0" u="none" strike="noStrike" kern="0" cap="none" spc="0" normalizeH="0" baseline="0" noProof="0">
              <a:ln>
                <a:noFill/>
              </a:ln>
              <a:solidFill>
                <a:sysClr val="windowText" lastClr="000000"/>
              </a:solidFill>
              <a:effectLst/>
              <a:uLnTx/>
              <a:uFillTx/>
              <a:latin typeface="+mn-lt"/>
              <a:ea typeface="+mn-ea"/>
              <a:cs typeface="+mn-cs"/>
            </a:rPr>
            <a:t>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provides 5 year forecast capacity and loading information for each Ergon Energy owned Substation in the Ergon Energy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forms part of the Ergon Energy Distribution Annual Planning Report 2022 (DAPR) and should be read in conjunction with the report document. </a:t>
          </a:r>
          <a:r>
            <a:rPr kumimoji="0" lang="en-AU" sz="10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Forecasted data is subject to ongoing variation due to regulatory review in 2025.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Zone Substations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zone substation  refers to an Ergon Energy owned substation that converts energy from transmission or subtransmission voltages to distribution voltages.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Bulk Supply Substations and Transmission Connection Points</a:t>
          </a: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Bulk Supply Substation refers to an Ergon Energy owned substations that converts energy from transmission voltage levels to sub-transmission voltage levels.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Some Ergon Owned Bulk Supply Substations contain asset boundaries with the Transmission Network Service Provider and therefore are also the Transmission Connection Point. Demand forecasts for other TCPs are reported in a separate workbook.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r>
            <a:rPr kumimoji="0" lang="en-AU" sz="1100" b="1" i="0" u="none" strike="noStrike" kern="0" cap="none" spc="0" normalizeH="0" baseline="0" noProof="0">
              <a:ln>
                <a:noFill/>
              </a:ln>
              <a:solidFill>
                <a:prstClr val="black"/>
              </a:solidFill>
              <a:effectLst/>
              <a:uLnTx/>
              <a:uFillTx/>
              <a:latin typeface="+mn-lt"/>
              <a:ea typeface="+mn-ea"/>
              <a:cs typeface="+mn-cs"/>
            </a:rPr>
            <a:t>Load Forecasts</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summer and winter load forecasts are provided in the row named 10 PoE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(Note: The 50 PoE Load is used to address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"Hours PA &gt; 95% Peak Load" gives the hours per year that load is above 95% of the peak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'zero' values occur for small substations with no metering installed to provide this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'N/A' values occur for new substation which does not yet have history on this data to be able to determine future forecasts.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peak load given is a compensated load, which is the load with reactive compensation in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Capacity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Substation capacity is based on transformer ratings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NCC (Normal Cyclic Capacity) Rating is the total capacity of the substation with all transformers in service. Where the NCC rating is not available the manufacturer's transformer profile is used.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ECC (Emergency Cyclic Capacity) Rating is the firm delivery capacities with the largest transformer out of service.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Transfer Capability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transfer capabilities of each substation are broken up into the following categories: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Auto Trans Avail: Transfers conducted automatically by a distribution management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Remote Trans Avail: Transfers conducted by a Network Operator located in one of the Operational Control Centres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Manual Trans Avail: Transfers which require manual switching by a field crew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Mobile Plant Avail: Supply which can be restored by the use of a mobile substation, HV injection generation or distributed low voltage generation.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transfer capabilities align with the various time requirements to have certain load levels restored under Ergon Energy’s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Load Shedding</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a:t>
          </a:r>
          <a:r>
            <a:rPr kumimoji="0" lang="en-AU" sz="1100" b="0" i="0" u="none" strike="noStrike" kern="0" cap="none" spc="0" normalizeH="0" baseline="0" noProof="0">
              <a:ln>
                <a:noFill/>
              </a:ln>
              <a:solidFill>
                <a:prstClr val="black"/>
              </a:solidFill>
              <a:effectLst/>
              <a:uLnTx/>
              <a:uFillTx/>
              <a:latin typeface="+mn-lt"/>
              <a:ea typeface="+mn-ea"/>
              <a:cs typeface="+mn-cs"/>
            </a:rPr>
            <a:t>he load shedding rows are defined as follows: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(30min): Loads to large customers which can be disconnected by remote operation of switchgear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(4Hour): Loads to large customers which need manual switching by field crews to disconnect them from the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Security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at risk assessments (LARn and LARc) are assessments of the potential load at risk in a substation. If there are values in the LARn or LARc columns the “Meets Security Standard” row will change to “No” for those columns.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LARn is calculated by comparing the 10 PoE with the NCC rating. If the 10 PoE load is greater than the NCC rating then there is potentially load at risk under normal operating conditions for the substation.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If there is a value of LARc then Ergon Energy may potentially fail to meet its obligations in the occurrence of a Safety Net event. The LARc value is determined as follows: The Raw LAR is arrived at by comparing the 50 PoE load with the ECC rating. If the 50 PoE load is the greater than the ECC rating then contingencies need to be in place to meet Ergon Energy’s Safety Net obligations. The transfer capabilities, mobile plant capacities and load shed allowances are then taken from the Raw LAR value to give the LARc value.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 the implementation of Safety Net Ergon Energy operates two Substation categories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Regional Centres are towns/cities with a population of more than 6000 people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Rural/Remote is used for substations servicing all other areas of the state.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time required to restore certain load levels for each category is less for the Regional Centre category.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Under Ergon Energy’s Safety Net large customers are exempt from reporting. While all efforts are made to restore supply to them, load shedding can be used to disconnect these customers from the network if required in a contingency event.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Embedded Generation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embedded generation reported for the substation is the nameplate rating of embedded generation connected to the low voltage side of the substation.   </a:t>
          </a:r>
        </a:p>
        <a:p>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F2C07-CE70-415F-9346-CF3135EBBDEB}">
  <sheetPr codeName="Sheet327"/>
  <dimension ref="A1:M31"/>
  <sheetViews>
    <sheetView tabSelected="1" workbookViewId="0">
      <selection activeCell="B32" sqref="A32:XFD1048576"/>
    </sheetView>
  </sheetViews>
  <sheetFormatPr defaultColWidth="0" defaultRowHeight="15" zeroHeight="1" x14ac:dyDescent="0.25"/>
  <cols>
    <col min="1" max="13" width="9.140625" customWidth="1"/>
    <col min="14" max="16384" width="9.140625" hidden="1"/>
  </cols>
  <sheetData>
    <row r="1" spans="1:13" x14ac:dyDescent="0.25">
      <c r="A1" s="30"/>
      <c r="B1" s="30"/>
      <c r="C1" s="30"/>
      <c r="D1" s="30"/>
      <c r="E1" s="30"/>
      <c r="F1" s="30"/>
      <c r="G1" s="30"/>
      <c r="H1" s="30"/>
      <c r="I1" s="30"/>
      <c r="J1" s="30"/>
      <c r="K1" s="30"/>
      <c r="L1" s="30"/>
      <c r="M1" s="30"/>
    </row>
    <row r="2" spans="1:13" x14ac:dyDescent="0.25">
      <c r="A2" s="30"/>
      <c r="B2" s="30"/>
      <c r="C2" s="30"/>
      <c r="D2" s="30"/>
      <c r="E2" s="30"/>
      <c r="F2" s="30"/>
      <c r="G2" s="30"/>
      <c r="H2" s="30"/>
      <c r="I2" s="30"/>
      <c r="J2" s="30"/>
      <c r="K2" s="30"/>
      <c r="L2" s="30"/>
      <c r="M2" s="30"/>
    </row>
    <row r="3" spans="1:13" x14ac:dyDescent="0.25">
      <c r="A3" s="30"/>
      <c r="B3" s="30"/>
      <c r="C3" s="30"/>
      <c r="D3" s="30"/>
      <c r="E3" s="30"/>
      <c r="F3" s="30"/>
      <c r="G3" s="30"/>
      <c r="H3" s="30"/>
      <c r="I3" s="30"/>
      <c r="J3" s="30"/>
      <c r="K3" s="30"/>
      <c r="L3" s="30"/>
      <c r="M3" s="30"/>
    </row>
    <row r="4" spans="1:13" x14ac:dyDescent="0.25">
      <c r="A4" s="30"/>
      <c r="B4" s="30"/>
      <c r="C4" s="30"/>
      <c r="D4" s="30"/>
      <c r="E4" s="30"/>
      <c r="F4" s="30"/>
      <c r="G4" s="30"/>
      <c r="H4" s="30"/>
      <c r="I4" s="30"/>
      <c r="J4" s="30"/>
      <c r="K4" s="30"/>
      <c r="L4" s="30"/>
      <c r="M4" s="30"/>
    </row>
    <row r="5" spans="1:13" x14ac:dyDescent="0.25">
      <c r="A5" s="30"/>
      <c r="B5" s="30"/>
      <c r="C5" s="30"/>
      <c r="D5" s="30"/>
      <c r="E5" s="30"/>
      <c r="F5" s="30"/>
      <c r="G5" s="30"/>
      <c r="H5" s="30"/>
      <c r="I5" s="30"/>
      <c r="J5" s="30"/>
      <c r="K5" s="30"/>
      <c r="L5" s="30"/>
      <c r="M5" s="30"/>
    </row>
    <row r="6" spans="1:13" x14ac:dyDescent="0.25">
      <c r="A6" s="30"/>
      <c r="B6" s="30"/>
      <c r="C6" s="30"/>
      <c r="D6" s="30"/>
      <c r="E6" s="30"/>
      <c r="F6" s="30"/>
      <c r="G6" s="30"/>
      <c r="H6" s="30"/>
      <c r="I6" s="30"/>
      <c r="J6" s="30"/>
      <c r="K6" s="30"/>
      <c r="L6" s="30"/>
      <c r="M6" s="30"/>
    </row>
    <row r="7" spans="1:13" x14ac:dyDescent="0.25">
      <c r="A7" s="30"/>
      <c r="B7" s="30"/>
      <c r="C7" s="30"/>
      <c r="D7" s="30"/>
      <c r="E7" s="30"/>
      <c r="F7" s="30"/>
      <c r="G7" s="30"/>
      <c r="H7" s="30"/>
      <c r="I7" s="30"/>
      <c r="J7" s="30"/>
      <c r="K7" s="30"/>
      <c r="L7" s="30"/>
      <c r="M7" s="30"/>
    </row>
    <row r="8" spans="1:13" x14ac:dyDescent="0.25">
      <c r="A8" s="30"/>
      <c r="B8" s="30"/>
      <c r="C8" s="30"/>
      <c r="D8" s="30"/>
      <c r="E8" s="30"/>
      <c r="F8" s="30"/>
      <c r="G8" s="30"/>
      <c r="H8" s="30"/>
      <c r="I8" s="30"/>
      <c r="J8" s="30"/>
      <c r="K8" s="30"/>
      <c r="L8" s="30"/>
      <c r="M8" s="30"/>
    </row>
    <row r="9" spans="1:13" x14ac:dyDescent="0.25">
      <c r="A9" s="30"/>
      <c r="B9" s="30"/>
      <c r="C9" s="30"/>
      <c r="D9" s="30"/>
      <c r="E9" s="30"/>
      <c r="F9" s="30"/>
      <c r="G9" s="30"/>
      <c r="H9" s="30"/>
      <c r="I9" s="30"/>
      <c r="J9" s="30"/>
      <c r="K9" s="30"/>
      <c r="L9" s="30"/>
      <c r="M9" s="30"/>
    </row>
    <row r="10" spans="1:13" x14ac:dyDescent="0.25">
      <c r="A10" s="30"/>
      <c r="B10" s="30"/>
      <c r="C10" s="30"/>
      <c r="D10" s="30"/>
      <c r="E10" s="30"/>
      <c r="F10" s="30"/>
      <c r="G10" s="30"/>
      <c r="H10" s="30"/>
      <c r="I10" s="30"/>
      <c r="J10" s="30"/>
      <c r="K10" s="30"/>
      <c r="L10" s="30"/>
      <c r="M10" s="30"/>
    </row>
    <row r="11" spans="1:13" x14ac:dyDescent="0.25">
      <c r="A11" s="30"/>
      <c r="B11" s="30"/>
      <c r="C11" s="30"/>
      <c r="D11" s="30"/>
      <c r="E11" s="30"/>
      <c r="F11" s="30"/>
      <c r="G11" s="30"/>
      <c r="H11" s="30"/>
      <c r="I11" s="30"/>
      <c r="J11" s="30"/>
      <c r="K11" s="30"/>
      <c r="L11" s="30"/>
      <c r="M11" s="30"/>
    </row>
    <row r="12" spans="1:13" x14ac:dyDescent="0.25">
      <c r="A12" s="30"/>
      <c r="B12" s="30"/>
      <c r="C12" s="30"/>
      <c r="D12" s="30"/>
      <c r="E12" s="30"/>
      <c r="F12" s="30"/>
      <c r="G12" s="30"/>
      <c r="H12" s="30"/>
      <c r="I12" s="30"/>
      <c r="J12" s="30"/>
      <c r="K12" s="30"/>
      <c r="L12" s="30"/>
      <c r="M12" s="30"/>
    </row>
    <row r="13" spans="1:13" x14ac:dyDescent="0.25">
      <c r="A13" s="30"/>
      <c r="B13" s="30"/>
      <c r="C13" s="30"/>
      <c r="D13" s="30"/>
      <c r="E13" s="30"/>
      <c r="F13" s="30"/>
      <c r="G13" s="30"/>
      <c r="H13" s="30"/>
      <c r="I13" s="30"/>
      <c r="J13" s="30"/>
      <c r="K13" s="30"/>
      <c r="L13" s="30"/>
      <c r="M13" s="30"/>
    </row>
    <row r="14" spans="1:13" x14ac:dyDescent="0.25">
      <c r="A14" s="30"/>
      <c r="B14" s="30"/>
      <c r="C14" s="30"/>
      <c r="D14" s="30"/>
      <c r="E14" s="30"/>
      <c r="F14" s="30"/>
      <c r="G14" s="30"/>
      <c r="H14" s="30"/>
      <c r="I14" s="30"/>
      <c r="J14" s="30"/>
      <c r="K14" s="30"/>
      <c r="L14" s="30"/>
      <c r="M14" s="30"/>
    </row>
    <row r="15" spans="1:13" x14ac:dyDescent="0.25">
      <c r="A15" s="30"/>
      <c r="B15" s="30"/>
      <c r="C15" s="30"/>
      <c r="D15" s="30"/>
      <c r="E15" s="30"/>
      <c r="F15" s="30"/>
      <c r="G15" s="30"/>
      <c r="H15" s="30"/>
      <c r="I15" s="30"/>
      <c r="J15" s="30"/>
      <c r="K15" s="30"/>
      <c r="L15" s="30"/>
      <c r="M15" s="30"/>
    </row>
    <row r="16" spans="1:13" x14ac:dyDescent="0.25">
      <c r="A16" s="30"/>
      <c r="B16" s="30"/>
      <c r="C16" s="30"/>
      <c r="D16" s="30"/>
      <c r="E16" s="30"/>
      <c r="F16" s="30"/>
      <c r="G16" s="30"/>
      <c r="H16" s="30"/>
      <c r="I16" s="30"/>
      <c r="J16" s="30"/>
      <c r="K16" s="30"/>
      <c r="L16" s="30"/>
      <c r="M16" s="30"/>
    </row>
    <row r="17" spans="1:13" x14ac:dyDescent="0.25">
      <c r="A17" s="30"/>
      <c r="B17" s="30"/>
      <c r="C17" s="30"/>
      <c r="D17" s="30"/>
      <c r="E17" s="30"/>
      <c r="F17" s="30"/>
      <c r="G17" s="30"/>
      <c r="H17" s="30"/>
      <c r="I17" s="30"/>
      <c r="J17" s="30"/>
      <c r="K17" s="30"/>
      <c r="L17" s="30"/>
      <c r="M17" s="30"/>
    </row>
    <row r="18" spans="1:13" x14ac:dyDescent="0.25">
      <c r="A18" s="30"/>
      <c r="B18" s="30"/>
      <c r="C18" s="30"/>
      <c r="D18" s="30"/>
      <c r="E18" s="30"/>
      <c r="F18" s="30"/>
      <c r="G18" s="30"/>
      <c r="H18" s="30"/>
      <c r="I18" s="30"/>
      <c r="J18" s="30"/>
      <c r="K18" s="30"/>
      <c r="L18" s="30"/>
      <c r="M18" s="30"/>
    </row>
    <row r="19" spans="1:13" x14ac:dyDescent="0.25">
      <c r="A19" s="30"/>
      <c r="B19" s="30"/>
      <c r="C19" s="30"/>
      <c r="D19" s="30"/>
      <c r="E19" s="30"/>
      <c r="F19" s="30"/>
      <c r="G19" s="30"/>
      <c r="H19" s="30"/>
      <c r="I19" s="30"/>
      <c r="J19" s="30"/>
      <c r="K19" s="30"/>
      <c r="L19" s="30"/>
      <c r="M19" s="30"/>
    </row>
    <row r="20" spans="1:13" x14ac:dyDescent="0.25">
      <c r="A20" s="30"/>
      <c r="B20" s="30"/>
      <c r="C20" s="30"/>
      <c r="D20" s="30"/>
      <c r="E20" s="30"/>
      <c r="F20" s="30"/>
      <c r="G20" s="30"/>
      <c r="H20" s="30"/>
      <c r="I20" s="30"/>
      <c r="J20" s="30"/>
      <c r="K20" s="30"/>
      <c r="L20" s="30"/>
      <c r="M20" s="30"/>
    </row>
    <row r="21" spans="1:13" x14ac:dyDescent="0.25">
      <c r="A21" s="30"/>
      <c r="B21" s="30"/>
      <c r="C21" s="30"/>
      <c r="D21" s="30"/>
      <c r="E21" s="30"/>
      <c r="F21" s="30"/>
      <c r="G21" s="30"/>
      <c r="H21" s="30"/>
      <c r="I21" s="30"/>
      <c r="J21" s="30"/>
      <c r="K21" s="30"/>
      <c r="L21" s="30"/>
      <c r="M21" s="30"/>
    </row>
    <row r="22" spans="1:13" x14ac:dyDescent="0.25">
      <c r="A22" s="30"/>
      <c r="B22" s="30"/>
      <c r="C22" s="30"/>
      <c r="D22" s="30"/>
      <c r="E22" s="30"/>
      <c r="F22" s="30"/>
      <c r="G22" s="30"/>
      <c r="H22" s="30"/>
      <c r="I22" s="30"/>
      <c r="J22" s="30"/>
      <c r="K22" s="30"/>
      <c r="L22" s="30"/>
      <c r="M22" s="30"/>
    </row>
    <row r="23" spans="1:13" x14ac:dyDescent="0.25">
      <c r="A23" s="30"/>
      <c r="B23" s="30"/>
      <c r="C23" s="30"/>
      <c r="D23" s="30"/>
      <c r="E23" s="30"/>
      <c r="F23" s="30"/>
      <c r="G23" s="30"/>
      <c r="H23" s="30"/>
      <c r="I23" s="30"/>
      <c r="J23" s="30"/>
      <c r="K23" s="30"/>
      <c r="L23" s="30"/>
      <c r="M23" s="30"/>
    </row>
    <row r="24" spans="1:13" x14ac:dyDescent="0.25">
      <c r="A24" s="30"/>
      <c r="B24" s="30"/>
      <c r="C24" s="30"/>
      <c r="D24" s="30"/>
      <c r="E24" s="30"/>
      <c r="F24" s="30"/>
      <c r="G24" s="30"/>
      <c r="H24" s="30"/>
      <c r="I24" s="30"/>
      <c r="J24" s="30"/>
      <c r="K24" s="30"/>
      <c r="L24" s="30"/>
      <c r="M24" s="30"/>
    </row>
    <row r="25" spans="1:13" x14ac:dyDescent="0.25">
      <c r="A25" s="30"/>
      <c r="B25" s="30"/>
      <c r="C25" s="30"/>
      <c r="D25" s="30"/>
      <c r="E25" s="30"/>
      <c r="F25" s="30"/>
      <c r="G25" s="30"/>
      <c r="H25" s="30"/>
      <c r="I25" s="30"/>
      <c r="J25" s="30"/>
      <c r="K25" s="30"/>
      <c r="L25" s="30"/>
      <c r="M25" s="30"/>
    </row>
    <row r="26" spans="1:13" x14ac:dyDescent="0.25">
      <c r="A26" s="30"/>
      <c r="B26" s="30"/>
      <c r="C26" s="30"/>
      <c r="D26" s="30"/>
      <c r="E26" s="30"/>
      <c r="F26" s="30"/>
      <c r="G26" s="30"/>
      <c r="H26" s="30"/>
      <c r="I26" s="30"/>
      <c r="J26" s="30"/>
      <c r="K26" s="30"/>
      <c r="L26" s="30"/>
      <c r="M26" s="30"/>
    </row>
    <row r="27" spans="1:13" x14ac:dyDescent="0.25">
      <c r="A27" s="30"/>
      <c r="B27" s="30"/>
      <c r="C27" s="30"/>
      <c r="D27" s="30"/>
      <c r="E27" s="30"/>
      <c r="F27" s="30"/>
      <c r="G27" s="30"/>
      <c r="H27" s="30"/>
      <c r="I27" s="30"/>
      <c r="J27" s="30"/>
      <c r="K27" s="30"/>
      <c r="L27" s="30"/>
      <c r="M27" s="30"/>
    </row>
    <row r="28" spans="1:13" x14ac:dyDescent="0.25">
      <c r="A28" s="30"/>
      <c r="B28" s="30"/>
      <c r="C28" s="30"/>
      <c r="D28" s="30"/>
      <c r="E28" s="30"/>
      <c r="F28" s="30"/>
      <c r="G28" s="30"/>
      <c r="H28" s="30"/>
      <c r="I28" s="30"/>
      <c r="J28" s="30"/>
      <c r="K28" s="30"/>
      <c r="L28" s="30"/>
      <c r="M28" s="30"/>
    </row>
    <row r="29" spans="1:13" x14ac:dyDescent="0.25">
      <c r="A29" s="30"/>
      <c r="B29" s="30"/>
      <c r="C29" s="30"/>
      <c r="D29" s="30"/>
      <c r="E29" s="30"/>
      <c r="F29" s="30"/>
      <c r="G29" s="30"/>
      <c r="H29" s="30"/>
      <c r="I29" s="30"/>
      <c r="J29" s="30"/>
      <c r="K29" s="30"/>
      <c r="L29" s="30"/>
      <c r="M29" s="30"/>
    </row>
    <row r="30" spans="1:13" x14ac:dyDescent="0.25">
      <c r="A30" s="30"/>
      <c r="B30" s="30"/>
      <c r="C30" s="30"/>
      <c r="D30" s="30"/>
      <c r="E30" s="30"/>
      <c r="F30" s="30"/>
      <c r="G30" s="30"/>
      <c r="H30" s="30"/>
      <c r="I30" s="30"/>
      <c r="J30" s="30"/>
      <c r="K30" s="30"/>
      <c r="L30" s="30"/>
      <c r="M30" s="30"/>
    </row>
    <row r="31" spans="1:13" x14ac:dyDescent="0.25">
      <c r="A31" s="30"/>
      <c r="B31" s="30"/>
      <c r="C31" s="30"/>
      <c r="D31" s="30"/>
      <c r="E31" s="30"/>
      <c r="F31" s="30"/>
      <c r="G31" s="30"/>
      <c r="H31" s="30"/>
      <c r="I31" s="30"/>
      <c r="J31" s="30"/>
      <c r="K31" s="30"/>
      <c r="L31" s="30"/>
      <c r="M31" s="30"/>
    </row>
  </sheetData>
  <sheetProtection algorithmName="SHA-512" hashValue="hgSKy/wJPykNSy6f1+dY7vVSFgNs4czuGVeza1OZzW516g3Da6MkaajMqUZdA7PZZefQm5fsZpnftwJr7/8xlw==" saltValue="5rIX1hsnPUjd1ZVtSLHJz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A1" s="22"/>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990</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993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24.4</v>
      </c>
      <c r="K26" s="91"/>
      <c r="L26" s="116">
        <v>24.4</v>
      </c>
      <c r="M26" s="91"/>
      <c r="N26" s="116">
        <v>24.4</v>
      </c>
      <c r="O26" s="91"/>
      <c r="P26" s="116">
        <v>24.4</v>
      </c>
      <c r="Q26" s="67"/>
      <c r="R26" s="91"/>
      <c r="S26" s="116">
        <v>24.4</v>
      </c>
      <c r="T26" s="91"/>
      <c r="U26" s="116">
        <v>25.7</v>
      </c>
      <c r="V26" s="91"/>
      <c r="W26" s="116">
        <v>25.7</v>
      </c>
      <c r="X26" s="67"/>
      <c r="Y26" s="67"/>
      <c r="Z26" s="67"/>
      <c r="AA26" s="91"/>
      <c r="AB26" s="3">
        <v>25.7</v>
      </c>
      <c r="AC26" s="92">
        <v>25.7</v>
      </c>
      <c r="AD26" s="67"/>
      <c r="AE26" s="91"/>
      <c r="AF26" s="4">
        <v>25.7</v>
      </c>
    </row>
    <row r="27" spans="4:32" ht="20.25" customHeight="1" x14ac:dyDescent="0.25">
      <c r="E27" s="93" t="s">
        <v>24</v>
      </c>
      <c r="F27" s="67"/>
      <c r="G27" s="67"/>
      <c r="H27" s="67"/>
      <c r="I27" s="94"/>
      <c r="J27" s="116">
        <v>1.1000000000000001</v>
      </c>
      <c r="K27" s="91"/>
      <c r="L27" s="116">
        <v>1.1000000000000001</v>
      </c>
      <c r="M27" s="91"/>
      <c r="N27" s="116">
        <v>1.1000000000000001</v>
      </c>
      <c r="O27" s="91"/>
      <c r="P27" s="116">
        <v>1.1000000000000001</v>
      </c>
      <c r="Q27" s="67"/>
      <c r="R27" s="91"/>
      <c r="S27" s="116">
        <v>1.1000000000000001</v>
      </c>
      <c r="T27" s="91"/>
      <c r="U27" s="116">
        <v>1.1000000000000001</v>
      </c>
      <c r="V27" s="91"/>
      <c r="W27" s="116">
        <v>1.1000000000000001</v>
      </c>
      <c r="X27" s="67"/>
      <c r="Y27" s="67"/>
      <c r="Z27" s="67"/>
      <c r="AA27" s="91"/>
      <c r="AB27" s="3">
        <v>1.1000000000000001</v>
      </c>
      <c r="AC27" s="92">
        <v>1.1000000000000001</v>
      </c>
      <c r="AD27" s="67"/>
      <c r="AE27" s="91"/>
      <c r="AF27" s="4">
        <v>1.1000000000000001</v>
      </c>
    </row>
    <row r="28" spans="4:32" ht="13.15" customHeight="1" x14ac:dyDescent="0.25">
      <c r="E28" s="93" t="s">
        <v>28</v>
      </c>
      <c r="F28" s="67"/>
      <c r="G28" s="67"/>
      <c r="H28" s="67"/>
      <c r="I28" s="94"/>
      <c r="J28" s="116">
        <v>7.7</v>
      </c>
      <c r="K28" s="91"/>
      <c r="L28" s="116">
        <v>7.7</v>
      </c>
      <c r="M28" s="91"/>
      <c r="N28" s="116">
        <v>7.8</v>
      </c>
      <c r="O28" s="91"/>
      <c r="P28" s="116">
        <v>7.8</v>
      </c>
      <c r="Q28" s="67"/>
      <c r="R28" s="91"/>
      <c r="S28" s="116">
        <v>7.9</v>
      </c>
      <c r="T28" s="91"/>
      <c r="U28" s="116">
        <v>6.1</v>
      </c>
      <c r="V28" s="91"/>
      <c r="W28" s="116">
        <v>6.1</v>
      </c>
      <c r="X28" s="67"/>
      <c r="Y28" s="67"/>
      <c r="Z28" s="67"/>
      <c r="AA28" s="91"/>
      <c r="AB28" s="3">
        <v>6.2</v>
      </c>
      <c r="AC28" s="92">
        <v>6.2</v>
      </c>
      <c r="AD28" s="67"/>
      <c r="AE28" s="91"/>
      <c r="AF28" s="4">
        <v>6.3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0.96599999999999997</v>
      </c>
      <c r="K31" s="91"/>
      <c r="L31" s="118">
        <v>0.96599999999999997</v>
      </c>
      <c r="M31" s="91"/>
      <c r="N31" s="118">
        <v>0.96599999999999997</v>
      </c>
      <c r="O31" s="91"/>
      <c r="P31" s="118">
        <v>0.96599999999999997</v>
      </c>
      <c r="Q31" s="67"/>
      <c r="R31" s="91"/>
      <c r="S31" s="118">
        <v>0.96599999999999997</v>
      </c>
      <c r="T31" s="91"/>
      <c r="U31" s="118">
        <v>0.96699999999999997</v>
      </c>
      <c r="V31" s="91"/>
      <c r="W31" s="118">
        <v>0.96699999999999997</v>
      </c>
      <c r="X31" s="67"/>
      <c r="Y31" s="67"/>
      <c r="Z31" s="67"/>
      <c r="AA31" s="91"/>
      <c r="AB31" s="7">
        <v>0.96699999999999997</v>
      </c>
      <c r="AC31" s="96">
        <v>0.96699999999999997</v>
      </c>
      <c r="AD31" s="67"/>
      <c r="AE31" s="91"/>
      <c r="AF31" s="8">
        <v>0.96699999999999997</v>
      </c>
    </row>
    <row r="32" spans="4:32" ht="13.15" customHeight="1" x14ac:dyDescent="0.25">
      <c r="E32" s="93" t="s">
        <v>40</v>
      </c>
      <c r="F32" s="67"/>
      <c r="G32" s="67"/>
      <c r="H32" s="67"/>
      <c r="I32" s="94"/>
      <c r="J32" s="116">
        <v>14</v>
      </c>
      <c r="K32" s="91"/>
      <c r="L32" s="116">
        <v>14</v>
      </c>
      <c r="M32" s="91"/>
      <c r="N32" s="116">
        <v>14</v>
      </c>
      <c r="O32" s="91"/>
      <c r="P32" s="116">
        <v>14</v>
      </c>
      <c r="Q32" s="67"/>
      <c r="R32" s="91"/>
      <c r="S32" s="116">
        <v>14</v>
      </c>
      <c r="T32" s="91"/>
      <c r="U32" s="116">
        <v>14.5</v>
      </c>
      <c r="V32" s="91"/>
      <c r="W32" s="116">
        <v>14.5</v>
      </c>
      <c r="X32" s="67"/>
      <c r="Y32" s="67"/>
      <c r="Z32" s="67"/>
      <c r="AA32" s="91"/>
      <c r="AB32" s="3">
        <v>14.5</v>
      </c>
      <c r="AC32" s="92">
        <v>14.5</v>
      </c>
      <c r="AD32" s="67"/>
      <c r="AE32" s="91"/>
      <c r="AF32" s="4">
        <v>14.5</v>
      </c>
    </row>
    <row r="33" spans="5:32" ht="13.15" customHeight="1" x14ac:dyDescent="0.25">
      <c r="E33" s="97" t="s">
        <v>44</v>
      </c>
      <c r="F33" s="67"/>
      <c r="G33" s="67"/>
      <c r="H33" s="67"/>
      <c r="I33" s="94"/>
      <c r="J33" s="119">
        <v>7.2</v>
      </c>
      <c r="K33" s="91"/>
      <c r="L33" s="119">
        <v>7.3</v>
      </c>
      <c r="M33" s="91"/>
      <c r="N33" s="119">
        <v>7.4</v>
      </c>
      <c r="O33" s="91"/>
      <c r="P33" s="119">
        <v>7.4</v>
      </c>
      <c r="Q33" s="67"/>
      <c r="R33" s="91"/>
      <c r="S33" s="119">
        <v>7.4</v>
      </c>
      <c r="T33" s="91"/>
      <c r="U33" s="119">
        <v>5.9</v>
      </c>
      <c r="V33" s="91"/>
      <c r="W33" s="119">
        <v>5.9</v>
      </c>
      <c r="X33" s="67"/>
      <c r="Y33" s="67"/>
      <c r="Z33" s="67"/>
      <c r="AA33" s="91"/>
      <c r="AB33" s="9">
        <v>6</v>
      </c>
      <c r="AC33" s="98">
        <v>6.1</v>
      </c>
      <c r="AD33" s="67"/>
      <c r="AE33" s="91"/>
      <c r="AF33" s="10">
        <v>6.1</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996</v>
      </c>
      <c r="K35" s="91"/>
      <c r="L35" s="117" t="s">
        <v>996</v>
      </c>
      <c r="M35" s="91"/>
      <c r="N35" s="117" t="s">
        <v>996</v>
      </c>
      <c r="O35" s="91"/>
      <c r="P35" s="117" t="s">
        <v>996</v>
      </c>
      <c r="Q35" s="67"/>
      <c r="R35" s="91"/>
      <c r="S35" s="117" t="s">
        <v>996</v>
      </c>
      <c r="T35" s="91"/>
      <c r="U35" s="117" t="s">
        <v>996</v>
      </c>
      <c r="V35" s="91"/>
      <c r="W35" s="117" t="s">
        <v>996</v>
      </c>
      <c r="X35" s="67"/>
      <c r="Y35" s="67"/>
      <c r="Z35" s="67"/>
      <c r="AA35" s="91"/>
      <c r="AB35" s="5" t="s">
        <v>996</v>
      </c>
      <c r="AC35" s="95" t="s">
        <v>996</v>
      </c>
      <c r="AD35" s="67"/>
      <c r="AE35" s="91"/>
      <c r="AF35" s="6" t="s">
        <v>996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15</v>
      </c>
      <c r="K43" s="121"/>
      <c r="L43" s="120">
        <v>15</v>
      </c>
      <c r="M43" s="121"/>
      <c r="N43" s="120">
        <v>15</v>
      </c>
      <c r="O43" s="121"/>
      <c r="P43" s="120">
        <v>15</v>
      </c>
      <c r="Q43" s="122"/>
      <c r="R43" s="121"/>
      <c r="S43" s="120">
        <v>15</v>
      </c>
      <c r="T43" s="121"/>
      <c r="U43" s="120">
        <v>15</v>
      </c>
      <c r="V43" s="121"/>
      <c r="W43" s="120">
        <v>15</v>
      </c>
      <c r="X43" s="122"/>
      <c r="Y43" s="122"/>
      <c r="Z43" s="122"/>
      <c r="AA43" s="121"/>
      <c r="AB43" s="23">
        <v>15</v>
      </c>
      <c r="AC43" s="120">
        <v>15</v>
      </c>
      <c r="AD43" s="122"/>
      <c r="AE43" s="121"/>
      <c r="AF43" s="24">
        <v>15</v>
      </c>
    </row>
    <row r="44" spans="5:32" ht="22.5" customHeight="1" x14ac:dyDescent="0.25">
      <c r="E44" s="99" t="s">
        <v>85</v>
      </c>
      <c r="F44" s="100"/>
      <c r="G44" s="100"/>
      <c r="H44" s="100"/>
      <c r="I44" s="101"/>
      <c r="J44" s="120">
        <v>7.5</v>
      </c>
      <c r="K44" s="121"/>
      <c r="L44" s="120">
        <v>7.5</v>
      </c>
      <c r="M44" s="121"/>
      <c r="N44" s="120">
        <v>7.5</v>
      </c>
      <c r="O44" s="121"/>
      <c r="P44" s="120">
        <v>7.5</v>
      </c>
      <c r="Q44" s="122"/>
      <c r="R44" s="121"/>
      <c r="S44" s="120">
        <v>7.5</v>
      </c>
      <c r="T44" s="121"/>
      <c r="U44" s="120">
        <v>7.5</v>
      </c>
      <c r="V44" s="121"/>
      <c r="W44" s="120">
        <v>7.5</v>
      </c>
      <c r="X44" s="122"/>
      <c r="Y44" s="122"/>
      <c r="Z44" s="122"/>
      <c r="AA44" s="121"/>
      <c r="AB44" s="23">
        <v>7.5</v>
      </c>
      <c r="AC44" s="120">
        <v>7.5</v>
      </c>
      <c r="AD44" s="122"/>
      <c r="AE44" s="121"/>
      <c r="AF44" s="24">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vviW4jRvPXRDgy4Oo8OdilqfrwGi1jdOYMm3ZLBuTUp1BlVviJWFLD1XvqhtCYs06urikPyHASwK0rgSIWdfA==" saltValue="Tzz0JBdfd4QgQ4W+3j4xQ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4BEF7DB2-F288-4BC9-AFEA-11310939C723}"/>
    <hyperlink ref="E53" location="INDEX!A1" display="Return to Index" xr:uid="{7F20924F-BCB6-4F2A-AA75-C81CED514D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AWOO - Awoonga (66/11kV)</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1"/>
  <dimension ref="A1:AJ53"/>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1402</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1403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1404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75.2</v>
      </c>
      <c r="K26" s="91"/>
      <c r="L26" s="116">
        <v>75.2</v>
      </c>
      <c r="M26" s="91"/>
      <c r="N26" s="116">
        <v>75.2</v>
      </c>
      <c r="O26" s="91"/>
      <c r="P26" s="116">
        <v>75.2</v>
      </c>
      <c r="Q26" s="67"/>
      <c r="R26" s="91"/>
      <c r="S26" s="116">
        <v>75.2</v>
      </c>
      <c r="T26" s="91"/>
      <c r="U26" s="116">
        <v>83.8</v>
      </c>
      <c r="V26" s="91"/>
      <c r="W26" s="116">
        <v>83.8</v>
      </c>
      <c r="X26" s="67"/>
      <c r="Y26" s="67"/>
      <c r="Z26" s="67"/>
      <c r="AA26" s="91"/>
      <c r="AB26" s="3">
        <v>83.8</v>
      </c>
      <c r="AC26" s="92">
        <v>83.8</v>
      </c>
      <c r="AD26" s="67"/>
      <c r="AE26" s="91"/>
      <c r="AF26" s="4">
        <v>83.8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12.8</v>
      </c>
      <c r="K28" s="91"/>
      <c r="L28" s="116">
        <v>14.9</v>
      </c>
      <c r="M28" s="91"/>
      <c r="N28" s="116">
        <v>15.1</v>
      </c>
      <c r="O28" s="91"/>
      <c r="P28" s="116">
        <v>15.3</v>
      </c>
      <c r="Q28" s="67"/>
      <c r="R28" s="91"/>
      <c r="S28" s="116">
        <v>15.4</v>
      </c>
      <c r="T28" s="91"/>
      <c r="U28" s="116">
        <v>7.4</v>
      </c>
      <c r="V28" s="91"/>
      <c r="W28" s="116">
        <v>8.8000000000000007</v>
      </c>
      <c r="X28" s="67"/>
      <c r="Y28" s="67"/>
      <c r="Z28" s="67"/>
      <c r="AA28" s="91"/>
      <c r="AB28" s="3">
        <v>9</v>
      </c>
      <c r="AC28" s="92">
        <v>9.1</v>
      </c>
      <c r="AD28" s="67"/>
      <c r="AE28" s="91"/>
      <c r="AF28" s="4">
        <v>9.3000000000000007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0.97699999999999998</v>
      </c>
      <c r="K31" s="91"/>
      <c r="L31" s="118">
        <v>0.97699999999999998</v>
      </c>
      <c r="M31" s="91"/>
      <c r="N31" s="118">
        <v>0.97699999999999998</v>
      </c>
      <c r="O31" s="91"/>
      <c r="P31" s="118">
        <v>0.97699999999999998</v>
      </c>
      <c r="Q31" s="67"/>
      <c r="R31" s="91"/>
      <c r="S31" s="118">
        <v>0.97699999999999998</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41.9</v>
      </c>
      <c r="K32" s="91"/>
      <c r="L32" s="116">
        <v>41.9</v>
      </c>
      <c r="M32" s="91"/>
      <c r="N32" s="116">
        <v>41.9</v>
      </c>
      <c r="O32" s="91"/>
      <c r="P32" s="116">
        <v>41.9</v>
      </c>
      <c r="Q32" s="67"/>
      <c r="R32" s="91"/>
      <c r="S32" s="116">
        <v>41.9</v>
      </c>
      <c r="T32" s="91"/>
      <c r="U32" s="116">
        <v>44.7</v>
      </c>
      <c r="V32" s="91"/>
      <c r="W32" s="116">
        <v>44.7</v>
      </c>
      <c r="X32" s="67"/>
      <c r="Y32" s="67"/>
      <c r="Z32" s="67"/>
      <c r="AA32" s="91"/>
      <c r="AB32" s="3">
        <v>44.7</v>
      </c>
      <c r="AC32" s="92">
        <v>44.7</v>
      </c>
      <c r="AD32" s="67"/>
      <c r="AE32" s="91"/>
      <c r="AF32" s="4">
        <v>44.7</v>
      </c>
    </row>
    <row r="33" spans="5:32" ht="13.15" customHeight="1" x14ac:dyDescent="0.25">
      <c r="E33" s="97" t="s">
        <v>44</v>
      </c>
      <c r="F33" s="67"/>
      <c r="G33" s="67"/>
      <c r="H33" s="67"/>
      <c r="I33" s="94"/>
      <c r="J33" s="119">
        <v>11.9</v>
      </c>
      <c r="K33" s="91"/>
      <c r="L33" s="119">
        <v>14</v>
      </c>
      <c r="M33" s="91"/>
      <c r="N33" s="119">
        <v>14.2</v>
      </c>
      <c r="O33" s="91"/>
      <c r="P33" s="119">
        <v>14.4</v>
      </c>
      <c r="Q33" s="67"/>
      <c r="R33" s="91"/>
      <c r="S33" s="119">
        <v>14.5</v>
      </c>
      <c r="T33" s="91"/>
      <c r="U33" s="119">
        <v>6.9</v>
      </c>
      <c r="V33" s="91"/>
      <c r="W33" s="119">
        <v>8.3000000000000007</v>
      </c>
      <c r="X33" s="67"/>
      <c r="Y33" s="67"/>
      <c r="Z33" s="67"/>
      <c r="AA33" s="91"/>
      <c r="AB33" s="9">
        <v>8.5</v>
      </c>
      <c r="AC33" s="98">
        <v>8.6</v>
      </c>
      <c r="AD33" s="67"/>
      <c r="AE33" s="91"/>
      <c r="AF33" s="10">
        <v>8.6999999999999993</v>
      </c>
    </row>
    <row r="34" spans="5:32" ht="20.25" customHeight="1" x14ac:dyDescent="0.25">
      <c r="E34" s="93" t="s">
        <v>948</v>
      </c>
      <c r="F34" s="67"/>
      <c r="G34" s="67"/>
      <c r="H34" s="67"/>
      <c r="I34" s="94"/>
      <c r="J34" s="117">
        <v>0.6</v>
      </c>
      <c r="K34" s="91"/>
      <c r="L34" s="117">
        <v>0.7</v>
      </c>
      <c r="M34" s="91"/>
      <c r="N34" s="117">
        <v>0.7</v>
      </c>
      <c r="O34" s="91"/>
      <c r="P34" s="117">
        <v>0.7</v>
      </c>
      <c r="Q34" s="67"/>
      <c r="R34" s="91"/>
      <c r="S34" s="117">
        <v>0.7</v>
      </c>
      <c r="T34" s="91"/>
      <c r="U34" s="117">
        <v>0.3</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1405</v>
      </c>
      <c r="K35" s="91"/>
      <c r="L35" s="117" t="s">
        <v>1405</v>
      </c>
      <c r="M35" s="91"/>
      <c r="N35" s="117" t="s">
        <v>1405</v>
      </c>
      <c r="O35" s="91"/>
      <c r="P35" s="117" t="s">
        <v>1405</v>
      </c>
      <c r="Q35" s="67"/>
      <c r="R35" s="91"/>
      <c r="S35" s="117" t="s">
        <v>1405</v>
      </c>
      <c r="T35" s="91"/>
      <c r="U35" s="117" t="s">
        <v>1405</v>
      </c>
      <c r="V35" s="91"/>
      <c r="W35" s="117" t="s">
        <v>1405</v>
      </c>
      <c r="X35" s="67"/>
      <c r="Y35" s="67"/>
      <c r="Z35" s="67"/>
      <c r="AA35" s="91"/>
      <c r="AB35" s="5" t="s">
        <v>1405</v>
      </c>
      <c r="AC35" s="95" t="s">
        <v>1405</v>
      </c>
      <c r="AD35" s="67"/>
      <c r="AE35" s="91"/>
      <c r="AF35" s="6" t="s">
        <v>1405</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76</v>
      </c>
      <c r="K43" s="103"/>
      <c r="L43" s="102">
        <v>76</v>
      </c>
      <c r="M43" s="103"/>
      <c r="N43" s="102">
        <v>76</v>
      </c>
      <c r="O43" s="103"/>
      <c r="P43" s="102">
        <v>76</v>
      </c>
      <c r="Q43" s="100"/>
      <c r="R43" s="103"/>
      <c r="S43" s="102">
        <v>76</v>
      </c>
      <c r="T43" s="103"/>
      <c r="U43" s="113">
        <v>76</v>
      </c>
      <c r="V43" s="114"/>
      <c r="W43" s="102">
        <v>76</v>
      </c>
      <c r="X43" s="100"/>
      <c r="Y43" s="100"/>
      <c r="Z43" s="100"/>
      <c r="AA43" s="103"/>
      <c r="AB43" s="18">
        <v>76</v>
      </c>
      <c r="AC43" s="102">
        <v>76</v>
      </c>
      <c r="AD43" s="100"/>
      <c r="AE43" s="103"/>
      <c r="AF43" s="19">
        <v>76</v>
      </c>
    </row>
    <row r="44" spans="5:32" ht="22.5" customHeight="1" x14ac:dyDescent="0.25">
      <c r="E44" s="99" t="s">
        <v>85</v>
      </c>
      <c r="F44" s="100"/>
      <c r="G44" s="100"/>
      <c r="H44" s="100"/>
      <c r="I44" s="101"/>
      <c r="J44" s="102">
        <v>38</v>
      </c>
      <c r="K44" s="103"/>
      <c r="L44" s="102">
        <v>38</v>
      </c>
      <c r="M44" s="103"/>
      <c r="N44" s="102">
        <v>38</v>
      </c>
      <c r="O44" s="103"/>
      <c r="P44" s="102">
        <v>38</v>
      </c>
      <c r="Q44" s="100"/>
      <c r="R44" s="103"/>
      <c r="S44" s="102">
        <v>38</v>
      </c>
      <c r="T44" s="103"/>
      <c r="U44" s="102">
        <v>38</v>
      </c>
      <c r="V44" s="103"/>
      <c r="W44" s="102">
        <v>38</v>
      </c>
      <c r="X44" s="100"/>
      <c r="Y44" s="100"/>
      <c r="Z44" s="100"/>
      <c r="AA44" s="103"/>
      <c r="AB44" s="18">
        <v>38</v>
      </c>
      <c r="AC44" s="102">
        <v>38</v>
      </c>
      <c r="AD44" s="100"/>
      <c r="AE44" s="103"/>
      <c r="AF44" s="19">
        <v>38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WffBHrDCSbwTNwGcxHpydN58cWvo7lrH6OJ7pa3bzTxfZg/RG8q5WsdX5fmiCNKVydpSG/O6+duyFbidcvA6Q==" saltValue="bg5flB4DeX/4nN9gP7rks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D4C7C13-A680-4F97-93D7-22A7B1CCC071}"/>
    <hyperlink ref="E53" location="INDEX!A1" display="Return to Index" xr:uid="{AE5A836C-92FB-4510-BEE1-548F41311C6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GLEL - Glenella 11kV (66/11kV)</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2"/>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1406</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1407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1408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1409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153.9</v>
      </c>
      <c r="K26" s="91"/>
      <c r="L26" s="116">
        <v>153.9</v>
      </c>
      <c r="M26" s="91"/>
      <c r="N26" s="116">
        <v>153.9</v>
      </c>
      <c r="O26" s="91"/>
      <c r="P26" s="116">
        <v>153.9</v>
      </c>
      <c r="Q26" s="67"/>
      <c r="R26" s="91"/>
      <c r="S26" s="116">
        <v>153.9</v>
      </c>
      <c r="T26" s="91"/>
      <c r="U26" s="116">
        <v>171.5</v>
      </c>
      <c r="V26" s="91"/>
      <c r="W26" s="116">
        <v>171.5</v>
      </c>
      <c r="X26" s="67"/>
      <c r="Y26" s="67"/>
      <c r="Z26" s="67"/>
      <c r="AA26" s="91"/>
      <c r="AB26" s="3">
        <v>171.5</v>
      </c>
      <c r="AC26" s="92">
        <v>171.5</v>
      </c>
      <c r="AD26" s="67"/>
      <c r="AE26" s="91"/>
      <c r="AF26" s="4">
        <v>171.5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54.2</v>
      </c>
      <c r="K28" s="91"/>
      <c r="L28" s="116">
        <v>54.7</v>
      </c>
      <c r="M28" s="91"/>
      <c r="N28" s="116">
        <v>55.1</v>
      </c>
      <c r="O28" s="91"/>
      <c r="P28" s="116">
        <v>55.4</v>
      </c>
      <c r="Q28" s="67"/>
      <c r="R28" s="91"/>
      <c r="S28" s="116">
        <v>55.3</v>
      </c>
      <c r="T28" s="91"/>
      <c r="U28" s="116">
        <v>30.3</v>
      </c>
      <c r="V28" s="91"/>
      <c r="W28" s="116">
        <v>30.4</v>
      </c>
      <c r="X28" s="67"/>
      <c r="Y28" s="67"/>
      <c r="Z28" s="67"/>
      <c r="AA28" s="91"/>
      <c r="AB28" s="3">
        <v>30.7</v>
      </c>
      <c r="AC28" s="92">
        <v>31</v>
      </c>
      <c r="AD28" s="67"/>
      <c r="AE28" s="91"/>
      <c r="AF28" s="4">
        <v>31.2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0.98299999999999998</v>
      </c>
      <c r="K31" s="91"/>
      <c r="L31" s="118">
        <v>0.98299999999999998</v>
      </c>
      <c r="M31" s="91"/>
      <c r="N31" s="118">
        <v>0.98299999999999998</v>
      </c>
      <c r="O31" s="91"/>
      <c r="P31" s="118">
        <v>0.98299999999999998</v>
      </c>
      <c r="Q31" s="67"/>
      <c r="R31" s="91"/>
      <c r="S31" s="118">
        <v>0.98299999999999998</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85.8</v>
      </c>
      <c r="K32" s="91"/>
      <c r="L32" s="116">
        <v>85.8</v>
      </c>
      <c r="M32" s="91"/>
      <c r="N32" s="116">
        <v>85.8</v>
      </c>
      <c r="O32" s="91"/>
      <c r="P32" s="116">
        <v>85.8</v>
      </c>
      <c r="Q32" s="67"/>
      <c r="R32" s="91"/>
      <c r="S32" s="116">
        <v>85.8</v>
      </c>
      <c r="T32" s="91"/>
      <c r="U32" s="116">
        <v>92.1</v>
      </c>
      <c r="V32" s="91"/>
      <c r="W32" s="116">
        <v>92.1</v>
      </c>
      <c r="X32" s="67"/>
      <c r="Y32" s="67"/>
      <c r="Z32" s="67"/>
      <c r="AA32" s="91"/>
      <c r="AB32" s="3">
        <v>92.1</v>
      </c>
      <c r="AC32" s="92">
        <v>92.1</v>
      </c>
      <c r="AD32" s="67"/>
      <c r="AE32" s="91"/>
      <c r="AF32" s="4">
        <v>92.1</v>
      </c>
    </row>
    <row r="33" spans="5:32" ht="13.15" customHeight="1" x14ac:dyDescent="0.25">
      <c r="E33" s="97" t="s">
        <v>44</v>
      </c>
      <c r="F33" s="67"/>
      <c r="G33" s="67"/>
      <c r="H33" s="67"/>
      <c r="I33" s="94"/>
      <c r="J33" s="119">
        <v>49</v>
      </c>
      <c r="K33" s="91"/>
      <c r="L33" s="119">
        <v>49.4</v>
      </c>
      <c r="M33" s="91"/>
      <c r="N33" s="119">
        <v>49.8</v>
      </c>
      <c r="O33" s="91"/>
      <c r="P33" s="119">
        <v>50.1</v>
      </c>
      <c r="Q33" s="67"/>
      <c r="R33" s="91"/>
      <c r="S33" s="119">
        <v>50</v>
      </c>
      <c r="T33" s="91"/>
      <c r="U33" s="119">
        <v>28.6</v>
      </c>
      <c r="V33" s="91"/>
      <c r="W33" s="119">
        <v>28.8</v>
      </c>
      <c r="X33" s="67"/>
      <c r="Y33" s="67"/>
      <c r="Z33" s="67"/>
      <c r="AA33" s="91"/>
      <c r="AB33" s="9">
        <v>29.1</v>
      </c>
      <c r="AC33" s="98">
        <v>29.3</v>
      </c>
      <c r="AD33" s="67"/>
      <c r="AE33" s="91"/>
      <c r="AF33" s="10">
        <v>29.5</v>
      </c>
    </row>
    <row r="34" spans="5:32" ht="20.25" customHeight="1" x14ac:dyDescent="0.25">
      <c r="E34" s="93" t="s">
        <v>948</v>
      </c>
      <c r="F34" s="67"/>
      <c r="G34" s="67"/>
      <c r="H34" s="67"/>
      <c r="I34" s="94"/>
      <c r="J34" s="117">
        <v>2.5</v>
      </c>
      <c r="K34" s="91"/>
      <c r="L34" s="117">
        <v>2.5</v>
      </c>
      <c r="M34" s="91"/>
      <c r="N34" s="117">
        <v>2.5</v>
      </c>
      <c r="O34" s="91"/>
      <c r="P34" s="117">
        <v>2.5</v>
      </c>
      <c r="Q34" s="67"/>
      <c r="R34" s="91"/>
      <c r="S34" s="117">
        <v>2.5</v>
      </c>
      <c r="T34" s="91"/>
      <c r="U34" s="117">
        <v>1.4</v>
      </c>
      <c r="V34" s="91"/>
      <c r="W34" s="117">
        <v>1.4</v>
      </c>
      <c r="X34" s="67"/>
      <c r="Y34" s="67"/>
      <c r="Z34" s="67"/>
      <c r="AA34" s="91"/>
      <c r="AB34" s="5">
        <v>1.5</v>
      </c>
      <c r="AC34" s="95">
        <v>1.5</v>
      </c>
      <c r="AD34" s="67"/>
      <c r="AE34" s="91"/>
      <c r="AF34" s="6">
        <v>1.5</v>
      </c>
    </row>
    <row r="35" spans="5:32" ht="20.25" customHeight="1" x14ac:dyDescent="0.25">
      <c r="E35" s="93" t="s">
        <v>949</v>
      </c>
      <c r="F35" s="67"/>
      <c r="G35" s="67"/>
      <c r="H35" s="67"/>
      <c r="I35" s="94"/>
      <c r="J35" s="117" t="s">
        <v>1410</v>
      </c>
      <c r="K35" s="91"/>
      <c r="L35" s="117" t="s">
        <v>1410</v>
      </c>
      <c r="M35" s="91"/>
      <c r="N35" s="117" t="s">
        <v>1410</v>
      </c>
      <c r="O35" s="91"/>
      <c r="P35" s="117" t="s">
        <v>1410</v>
      </c>
      <c r="Q35" s="67"/>
      <c r="R35" s="91"/>
      <c r="S35" s="117" t="s">
        <v>1410</v>
      </c>
      <c r="T35" s="91"/>
      <c r="U35" s="117" t="s">
        <v>1410</v>
      </c>
      <c r="V35" s="91"/>
      <c r="W35" s="117" t="s">
        <v>1410</v>
      </c>
      <c r="X35" s="67"/>
      <c r="Y35" s="67"/>
      <c r="Z35" s="67"/>
      <c r="AA35" s="91"/>
      <c r="AB35" s="5" t="s">
        <v>1410</v>
      </c>
      <c r="AC35" s="95" t="s">
        <v>1410</v>
      </c>
      <c r="AD35" s="67"/>
      <c r="AE35" s="91"/>
      <c r="AF35" s="6" t="s">
        <v>1410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64</v>
      </c>
      <c r="K43" s="103"/>
      <c r="L43" s="102">
        <f>J43</f>
        <v>64</v>
      </c>
      <c r="M43" s="103"/>
      <c r="N43" s="102">
        <f>J43</f>
        <v>64</v>
      </c>
      <c r="O43" s="103"/>
      <c r="P43" s="102">
        <f>J43</f>
        <v>64</v>
      </c>
      <c r="Q43" s="100"/>
      <c r="R43" s="103"/>
      <c r="S43" s="102">
        <f>J43</f>
        <v>64</v>
      </c>
      <c r="T43" s="103"/>
      <c r="U43" s="113">
        <f>J43</f>
        <v>64</v>
      </c>
      <c r="V43" s="114"/>
      <c r="W43" s="102">
        <f>J43</f>
        <v>64</v>
      </c>
      <c r="X43" s="100"/>
      <c r="Y43" s="100"/>
      <c r="Z43" s="100"/>
      <c r="AA43" s="103"/>
      <c r="AB43" s="18">
        <f>J43</f>
        <v>64</v>
      </c>
      <c r="AC43" s="102">
        <f>J43</f>
        <v>64</v>
      </c>
      <c r="AD43" s="100"/>
      <c r="AE43" s="103"/>
      <c r="AF43" s="19">
        <f>J43</f>
        <v>64</v>
      </c>
    </row>
    <row r="44" spans="5:32" ht="22.5" customHeight="1" x14ac:dyDescent="0.25">
      <c r="E44" s="99" t="s">
        <v>85</v>
      </c>
      <c r="F44" s="100"/>
      <c r="G44" s="100"/>
      <c r="H44" s="100"/>
      <c r="I44" s="101"/>
      <c r="J44" s="102">
        <v>32</v>
      </c>
      <c r="K44" s="103"/>
      <c r="L44" s="102">
        <f>J44</f>
        <v>32</v>
      </c>
      <c r="M44" s="103"/>
      <c r="N44" s="102">
        <f>J44</f>
        <v>32</v>
      </c>
      <c r="O44" s="103"/>
      <c r="P44" s="102">
        <f>J44</f>
        <v>32</v>
      </c>
      <c r="Q44" s="100"/>
      <c r="R44" s="103"/>
      <c r="S44" s="102">
        <f>J44</f>
        <v>32</v>
      </c>
      <c r="T44" s="103"/>
      <c r="U44" s="102">
        <f>J44</f>
        <v>32</v>
      </c>
      <c r="V44" s="103"/>
      <c r="W44" s="102">
        <f>J44</f>
        <v>32</v>
      </c>
      <c r="X44" s="100"/>
      <c r="Y44" s="100"/>
      <c r="Z44" s="100"/>
      <c r="AA44" s="103"/>
      <c r="AB44" s="18">
        <f>J44</f>
        <v>32</v>
      </c>
      <c r="AC44" s="102">
        <f>J44</f>
        <v>32</v>
      </c>
      <c r="AD44" s="100"/>
      <c r="AE44" s="103"/>
      <c r="AF44" s="19">
        <f>J44</f>
        <v>32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4Ucu2buhcwckCOlrqZwyvr9UGVaVhBHgpSI8sbi53dy6BfasjozZCdlWAXA9N3deNNCmOXw+W3HRh7Q4zkhKA==" saltValue="VOLSj/rX1cA01kszSWa8z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225FA7D-D4EB-49A6-8973-91BDD513CC65}"/>
    <hyperlink ref="E53" location="INDEX!A1" display="Return to Index" xr:uid="{EA6ADBF9-B989-4785-B368-6BC09F9A51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GLEL33 - Glenella 33kV (66/33kV)</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1411</v>
      </c>
      <c r="J3" s="69"/>
      <c r="K3" s="69"/>
      <c r="L3" s="69"/>
      <c r="M3" s="69"/>
      <c r="N3" s="69"/>
      <c r="O3" s="69"/>
      <c r="P3" s="69"/>
      <c r="Q3" s="69"/>
      <c r="R3" s="69"/>
      <c r="S3" s="69"/>
      <c r="V3" s="71" t="s">
        <v>929</v>
      </c>
      <c r="W3" s="69"/>
      <c r="Y3" s="72" t="s">
        <v>1412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1414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15.6</v>
      </c>
      <c r="K26" s="91"/>
      <c r="L26" s="116">
        <v>15.6</v>
      </c>
      <c r="M26" s="91"/>
      <c r="N26" s="116">
        <v>15.6</v>
      </c>
      <c r="O26" s="91"/>
      <c r="P26" s="116">
        <v>15.6</v>
      </c>
      <c r="Q26" s="67"/>
      <c r="R26" s="91"/>
      <c r="S26" s="116">
        <v>15.6</v>
      </c>
      <c r="T26" s="91"/>
      <c r="U26" s="116">
        <v>16.7</v>
      </c>
      <c r="V26" s="91"/>
      <c r="W26" s="116">
        <v>16.7</v>
      </c>
      <c r="X26" s="67"/>
      <c r="Y26" s="67"/>
      <c r="Z26" s="67"/>
      <c r="AA26" s="91"/>
      <c r="AB26" s="3">
        <v>16.7</v>
      </c>
      <c r="AC26" s="92">
        <v>16.7</v>
      </c>
      <c r="AD26" s="67"/>
      <c r="AE26" s="91"/>
      <c r="AF26" s="4">
        <v>16.7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1.7</v>
      </c>
      <c r="O28" s="91"/>
      <c r="P28" s="116">
        <v>1.7</v>
      </c>
      <c r="Q28" s="67"/>
      <c r="R28" s="91"/>
      <c r="S28" s="116">
        <v>1.7</v>
      </c>
      <c r="T28" s="91"/>
      <c r="U28" s="116">
        <v>1.3</v>
      </c>
      <c r="V28" s="91"/>
      <c r="W28" s="116">
        <v>1.2</v>
      </c>
      <c r="X28" s="67"/>
      <c r="Y28" s="67"/>
      <c r="Z28" s="67"/>
      <c r="AA28" s="91"/>
      <c r="AB28" s="3">
        <v>1.2</v>
      </c>
      <c r="AC28" s="92">
        <v>1.2</v>
      </c>
      <c r="AD28" s="67"/>
      <c r="AE28" s="91"/>
      <c r="AF28" s="4">
        <v>1.2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9.6999999999999993</v>
      </c>
      <c r="K32" s="91"/>
      <c r="L32" s="116">
        <v>9.6999999999999993</v>
      </c>
      <c r="M32" s="91"/>
      <c r="N32" s="116">
        <v>9.6999999999999993</v>
      </c>
      <c r="O32" s="91"/>
      <c r="P32" s="116">
        <v>9.6999999999999993</v>
      </c>
      <c r="Q32" s="67"/>
      <c r="R32" s="91"/>
      <c r="S32" s="116">
        <v>9.6999999999999993</v>
      </c>
      <c r="T32" s="91"/>
      <c r="U32" s="116">
        <v>10.199999999999999</v>
      </c>
      <c r="V32" s="91"/>
      <c r="W32" s="116">
        <v>10.199999999999999</v>
      </c>
      <c r="X32" s="67"/>
      <c r="Y32" s="67"/>
      <c r="Z32" s="67"/>
      <c r="AA32" s="91"/>
      <c r="AB32" s="3">
        <v>10.199999999999999</v>
      </c>
      <c r="AC32" s="92">
        <v>10.199999999999999</v>
      </c>
      <c r="AD32" s="67"/>
      <c r="AE32" s="91"/>
      <c r="AF32" s="4">
        <v>10.199999999999999</v>
      </c>
    </row>
    <row r="33" spans="5:32" ht="13.15" customHeight="1" x14ac:dyDescent="0.25">
      <c r="E33" s="97" t="s">
        <v>44</v>
      </c>
      <c r="F33" s="67"/>
      <c r="G33" s="67"/>
      <c r="H33" s="67"/>
      <c r="I33" s="94"/>
      <c r="J33" s="119">
        <v>1.7</v>
      </c>
      <c r="K33" s="91"/>
      <c r="L33" s="119">
        <v>1.7</v>
      </c>
      <c r="M33" s="91"/>
      <c r="N33" s="119">
        <v>1.7</v>
      </c>
      <c r="O33" s="91"/>
      <c r="P33" s="119">
        <v>1.6</v>
      </c>
      <c r="Q33" s="67"/>
      <c r="R33" s="91"/>
      <c r="S33" s="119">
        <v>1.6</v>
      </c>
      <c r="T33" s="91"/>
      <c r="U33" s="119">
        <v>1.2</v>
      </c>
      <c r="V33" s="91"/>
      <c r="W33" s="119">
        <v>1.2</v>
      </c>
      <c r="X33" s="67"/>
      <c r="Y33" s="67"/>
      <c r="Z33" s="67"/>
      <c r="AA33" s="91"/>
      <c r="AB33" s="9">
        <v>1.2</v>
      </c>
      <c r="AC33" s="98">
        <v>1.2</v>
      </c>
      <c r="AD33" s="67"/>
      <c r="AE33" s="91"/>
      <c r="AF33" s="10">
        <v>1.2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7.5</v>
      </c>
      <c r="K39" s="91"/>
      <c r="L39" s="116">
        <v>7.5</v>
      </c>
      <c r="M39" s="91"/>
      <c r="N39" s="116">
        <v>7.5</v>
      </c>
      <c r="O39" s="91"/>
      <c r="P39" s="116">
        <v>7.5</v>
      </c>
      <c r="Q39" s="67"/>
      <c r="R39" s="91"/>
      <c r="S39" s="116">
        <v>7.5</v>
      </c>
      <c r="T39" s="91"/>
      <c r="U39" s="116">
        <v>7.5</v>
      </c>
      <c r="V39" s="91"/>
      <c r="W39" s="116">
        <v>7.5</v>
      </c>
      <c r="X39" s="67"/>
      <c r="Y39" s="67"/>
      <c r="Z39" s="67"/>
      <c r="AA39" s="91"/>
      <c r="AB39" s="3">
        <v>7.5</v>
      </c>
      <c r="AC39" s="92">
        <v>7.5</v>
      </c>
      <c r="AD39" s="67"/>
      <c r="AE39" s="91"/>
      <c r="AF39" s="4">
        <v>7.5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GhzH+oqI75tTsNr+m4hIX0/+EhF5sXmM4VQr9HDcWj+OdL2XfiVMkjwScOdWKAESmQYKz0L9uG78m8cnVmUXQ==" saltValue="Xl+stg9UXR0v96aymsf58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96DD667-3DA0-4FF4-863D-66CABFD6A459}"/>
    <hyperlink ref="E53" location="INDEX!A1" display="Return to Index" xr:uid="{F69AD361-08AE-46B1-BB7C-D7DB6459294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GLEN - Glenden (66/11kV)</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2"/>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1416</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967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1418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47.4</v>
      </c>
      <c r="K26" s="91"/>
      <c r="L26" s="116">
        <v>47.4</v>
      </c>
      <c r="M26" s="91"/>
      <c r="N26" s="116">
        <v>47.4</v>
      </c>
      <c r="O26" s="91"/>
      <c r="P26" s="116">
        <v>47.4</v>
      </c>
      <c r="Q26" s="67"/>
      <c r="R26" s="91"/>
      <c r="S26" s="116">
        <v>47.4</v>
      </c>
      <c r="T26" s="91"/>
      <c r="U26" s="116">
        <v>53.3</v>
      </c>
      <c r="V26" s="91"/>
      <c r="W26" s="116">
        <v>53.3</v>
      </c>
      <c r="X26" s="67"/>
      <c r="Y26" s="67"/>
      <c r="Z26" s="67"/>
      <c r="AA26" s="91"/>
      <c r="AB26" s="3">
        <v>53.3</v>
      </c>
      <c r="AC26" s="92">
        <v>53.3</v>
      </c>
      <c r="AD26" s="67"/>
      <c r="AE26" s="91"/>
      <c r="AF26" s="4">
        <v>53.3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20.9</v>
      </c>
      <c r="K28" s="91"/>
      <c r="L28" s="116">
        <v>21</v>
      </c>
      <c r="M28" s="91"/>
      <c r="N28" s="116">
        <v>21.1</v>
      </c>
      <c r="O28" s="91"/>
      <c r="P28" s="116">
        <v>21.3</v>
      </c>
      <c r="Q28" s="67"/>
      <c r="R28" s="91"/>
      <c r="S28" s="116">
        <v>21.3</v>
      </c>
      <c r="T28" s="91"/>
      <c r="U28" s="116">
        <v>15.1</v>
      </c>
      <c r="V28" s="91"/>
      <c r="W28" s="116">
        <v>15.2</v>
      </c>
      <c r="X28" s="67"/>
      <c r="Y28" s="67"/>
      <c r="Z28" s="67"/>
      <c r="AA28" s="91"/>
      <c r="AB28" s="3">
        <v>15.3</v>
      </c>
      <c r="AC28" s="92">
        <v>15.4</v>
      </c>
      <c r="AD28" s="67"/>
      <c r="AE28" s="91"/>
      <c r="AF28" s="4">
        <v>15.6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0.995</v>
      </c>
      <c r="T31" s="91"/>
      <c r="U31" s="118">
        <v>0.95299999999999996</v>
      </c>
      <c r="V31" s="91"/>
      <c r="W31" s="118">
        <v>0.95299999999999996</v>
      </c>
      <c r="X31" s="67"/>
      <c r="Y31" s="67"/>
      <c r="Z31" s="67"/>
      <c r="AA31" s="91"/>
      <c r="AB31" s="7">
        <v>0.95299999999999996</v>
      </c>
      <c r="AC31" s="96">
        <v>0.95299999999999996</v>
      </c>
      <c r="AD31" s="67"/>
      <c r="AE31" s="91"/>
      <c r="AF31" s="8">
        <v>0.95299999999999996</v>
      </c>
    </row>
    <row r="32" spans="4:32" ht="13.15" customHeight="1" x14ac:dyDescent="0.25">
      <c r="E32" s="93" t="s">
        <v>40</v>
      </c>
      <c r="F32" s="67"/>
      <c r="G32" s="67"/>
      <c r="H32" s="67"/>
      <c r="I32" s="94"/>
      <c r="J32" s="116">
        <v>27.2</v>
      </c>
      <c r="K32" s="91"/>
      <c r="L32" s="116">
        <v>27.2</v>
      </c>
      <c r="M32" s="91"/>
      <c r="N32" s="116">
        <v>27.2</v>
      </c>
      <c r="O32" s="91"/>
      <c r="P32" s="116">
        <v>27.2</v>
      </c>
      <c r="Q32" s="67"/>
      <c r="R32" s="91"/>
      <c r="S32" s="116">
        <v>27.2</v>
      </c>
      <c r="T32" s="91"/>
      <c r="U32" s="116">
        <v>29.8</v>
      </c>
      <c r="V32" s="91"/>
      <c r="W32" s="116">
        <v>29.8</v>
      </c>
      <c r="X32" s="67"/>
      <c r="Y32" s="67"/>
      <c r="Z32" s="67"/>
      <c r="AA32" s="91"/>
      <c r="AB32" s="3">
        <v>29.8</v>
      </c>
      <c r="AC32" s="92">
        <v>29.8</v>
      </c>
      <c r="AD32" s="67"/>
      <c r="AE32" s="91"/>
      <c r="AF32" s="4">
        <v>29.8</v>
      </c>
    </row>
    <row r="33" spans="5:32" ht="13.15" customHeight="1" x14ac:dyDescent="0.25">
      <c r="E33" s="97" t="s">
        <v>44</v>
      </c>
      <c r="F33" s="67"/>
      <c r="G33" s="67"/>
      <c r="H33" s="67"/>
      <c r="I33" s="94"/>
      <c r="J33" s="119">
        <v>19</v>
      </c>
      <c r="K33" s="91"/>
      <c r="L33" s="119">
        <v>19.100000000000001</v>
      </c>
      <c r="M33" s="91"/>
      <c r="N33" s="119">
        <v>19.2</v>
      </c>
      <c r="O33" s="91"/>
      <c r="P33" s="119">
        <v>19.3</v>
      </c>
      <c r="Q33" s="67"/>
      <c r="R33" s="91"/>
      <c r="S33" s="119">
        <v>19.399999999999999</v>
      </c>
      <c r="T33" s="91"/>
      <c r="U33" s="119">
        <v>14.7</v>
      </c>
      <c r="V33" s="91"/>
      <c r="W33" s="119">
        <v>14.8</v>
      </c>
      <c r="X33" s="67"/>
      <c r="Y33" s="67"/>
      <c r="Z33" s="67"/>
      <c r="AA33" s="91"/>
      <c r="AB33" s="9">
        <v>14.9</v>
      </c>
      <c r="AC33" s="98">
        <v>15</v>
      </c>
      <c r="AD33" s="67"/>
      <c r="AE33" s="91"/>
      <c r="AF33" s="10">
        <v>15.1</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0.7</v>
      </c>
      <c r="V34" s="91"/>
      <c r="W34" s="117">
        <v>0.7</v>
      </c>
      <c r="X34" s="67"/>
      <c r="Y34" s="67"/>
      <c r="Z34" s="67"/>
      <c r="AA34" s="91"/>
      <c r="AB34" s="5">
        <v>0.7</v>
      </c>
      <c r="AC34" s="95">
        <v>0.8</v>
      </c>
      <c r="AD34" s="67"/>
      <c r="AE34" s="91"/>
      <c r="AF34" s="6">
        <v>0.8</v>
      </c>
    </row>
    <row r="35" spans="5:32" ht="20.25" customHeight="1" x14ac:dyDescent="0.25">
      <c r="E35" s="93" t="s">
        <v>949</v>
      </c>
      <c r="F35" s="67"/>
      <c r="G35" s="67"/>
      <c r="H35" s="67"/>
      <c r="I35" s="94"/>
      <c r="J35" s="117" t="s">
        <v>1419</v>
      </c>
      <c r="K35" s="91"/>
      <c r="L35" s="117" t="s">
        <v>1419</v>
      </c>
      <c r="M35" s="91"/>
      <c r="N35" s="117" t="s">
        <v>1419</v>
      </c>
      <c r="O35" s="91"/>
      <c r="P35" s="117" t="s">
        <v>1419</v>
      </c>
      <c r="Q35" s="67"/>
      <c r="R35" s="91"/>
      <c r="S35" s="117" t="s">
        <v>1419</v>
      </c>
      <c r="T35" s="91"/>
      <c r="U35" s="117" t="s">
        <v>1419</v>
      </c>
      <c r="V35" s="91"/>
      <c r="W35" s="117" t="s">
        <v>1419</v>
      </c>
      <c r="X35" s="67"/>
      <c r="Y35" s="67"/>
      <c r="Z35" s="67"/>
      <c r="AA35" s="91"/>
      <c r="AB35" s="5" t="s">
        <v>1419</v>
      </c>
      <c r="AC35" s="95" t="s">
        <v>1419</v>
      </c>
      <c r="AD35" s="67"/>
      <c r="AE35" s="91"/>
      <c r="AF35" s="6" t="s">
        <v>1419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2.2000000000000002</v>
      </c>
      <c r="K39" s="91"/>
      <c r="L39" s="116">
        <v>2.2000000000000002</v>
      </c>
      <c r="M39" s="91"/>
      <c r="N39" s="116">
        <v>2.2000000000000002</v>
      </c>
      <c r="O39" s="91"/>
      <c r="P39" s="116">
        <v>2.2000000000000002</v>
      </c>
      <c r="Q39" s="67"/>
      <c r="R39" s="91"/>
      <c r="S39" s="116">
        <v>2.2000000000000002</v>
      </c>
      <c r="T39" s="91"/>
      <c r="U39" s="116">
        <v>2.2000000000000002</v>
      </c>
      <c r="V39" s="91"/>
      <c r="W39" s="116">
        <v>2.2000000000000002</v>
      </c>
      <c r="X39" s="67"/>
      <c r="Y39" s="67"/>
      <c r="Z39" s="67"/>
      <c r="AA39" s="91"/>
      <c r="AB39" s="3">
        <v>2.2000000000000002</v>
      </c>
      <c r="AC39" s="92">
        <v>2.2000000000000002</v>
      </c>
      <c r="AD39" s="67"/>
      <c r="AE39" s="91"/>
      <c r="AF39" s="4">
        <v>2.2000000000000002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1</v>
      </c>
      <c r="K41" s="91"/>
      <c r="L41" s="116">
        <v>1</v>
      </c>
      <c r="M41" s="91"/>
      <c r="N41" s="116">
        <v>1</v>
      </c>
      <c r="O41" s="91"/>
      <c r="P41" s="116">
        <v>1</v>
      </c>
      <c r="Q41" s="67"/>
      <c r="R41" s="91"/>
      <c r="S41" s="116">
        <v>1</v>
      </c>
      <c r="T41" s="91"/>
      <c r="U41" s="116">
        <v>1</v>
      </c>
      <c r="V41" s="91"/>
      <c r="W41" s="116">
        <v>1</v>
      </c>
      <c r="X41" s="67"/>
      <c r="Y41" s="67"/>
      <c r="Z41" s="67"/>
      <c r="AA41" s="91"/>
      <c r="AB41" s="3">
        <v>1</v>
      </c>
      <c r="AC41" s="92">
        <v>1</v>
      </c>
      <c r="AD41" s="67"/>
      <c r="AE41" s="91"/>
      <c r="AF41" s="4">
        <v>1</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v>
      </c>
      <c r="K43" s="103"/>
      <c r="L43" s="102">
        <v>40</v>
      </c>
      <c r="M43" s="103"/>
      <c r="N43" s="102">
        <v>40</v>
      </c>
      <c r="O43" s="103"/>
      <c r="P43" s="102">
        <v>40</v>
      </c>
      <c r="Q43" s="100"/>
      <c r="R43" s="103"/>
      <c r="S43" s="102">
        <v>40</v>
      </c>
      <c r="T43" s="103"/>
      <c r="U43" s="113">
        <v>40</v>
      </c>
      <c r="V43" s="114"/>
      <c r="W43" s="102">
        <v>40</v>
      </c>
      <c r="X43" s="100"/>
      <c r="Y43" s="100"/>
      <c r="Z43" s="100"/>
      <c r="AA43" s="103"/>
      <c r="AB43" s="18">
        <v>40</v>
      </c>
      <c r="AC43" s="102">
        <v>40</v>
      </c>
      <c r="AD43" s="100"/>
      <c r="AE43" s="103"/>
      <c r="AF43" s="19">
        <v>40</v>
      </c>
    </row>
    <row r="44" spans="5:32" ht="22.5" customHeight="1" x14ac:dyDescent="0.25">
      <c r="E44" s="99" t="s">
        <v>85</v>
      </c>
      <c r="F44" s="100"/>
      <c r="G44" s="100"/>
      <c r="H44" s="100"/>
      <c r="I44" s="101"/>
      <c r="J44" s="102">
        <v>16</v>
      </c>
      <c r="K44" s="103"/>
      <c r="L44" s="102">
        <v>16</v>
      </c>
      <c r="M44" s="103"/>
      <c r="N44" s="102">
        <v>16</v>
      </c>
      <c r="O44" s="103"/>
      <c r="P44" s="102">
        <v>16</v>
      </c>
      <c r="Q44" s="100"/>
      <c r="R44" s="103"/>
      <c r="S44" s="102">
        <v>16</v>
      </c>
      <c r="T44" s="103"/>
      <c r="U44" s="102">
        <v>16</v>
      </c>
      <c r="V44" s="103"/>
      <c r="W44" s="102">
        <v>16</v>
      </c>
      <c r="X44" s="100"/>
      <c r="Y44" s="100"/>
      <c r="Z44" s="100"/>
      <c r="AA44" s="103"/>
      <c r="AB44" s="18">
        <v>16</v>
      </c>
      <c r="AC44" s="102">
        <v>16</v>
      </c>
      <c r="AD44" s="100"/>
      <c r="AE44" s="103"/>
      <c r="AF44" s="19">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L+jCSawX6vcOE8TPxQzgFphkhfY3TC429qFH9Odm6JwVbgwMgau3ZNpDEo/R6ngaqoQnkeAKIXITkBqj4BMDUw==" saltValue="tdiE+jB+cyTIawWfSaAbX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77BCED8-86DE-43A3-9BB0-CC4DC23C75D7}"/>
    <hyperlink ref="E53" location="INDEX!A1" display="Return to Index" xr:uid="{FF587748-A506-4799-BC68-006CC8B048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GLFS - Friend Street (66/11kV)</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04"/>
  <dimension ref="B1:AI51"/>
  <sheetViews>
    <sheetView showGridLines="0" topLeftCell="A13"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1420</v>
      </c>
      <c r="I3" s="69"/>
      <c r="J3" s="69"/>
      <c r="K3" s="69"/>
      <c r="L3" s="69"/>
      <c r="M3" s="69"/>
      <c r="N3" s="69"/>
      <c r="O3" s="69"/>
      <c r="P3" s="69"/>
      <c r="Q3" s="69"/>
      <c r="R3" s="69"/>
      <c r="U3" s="71" t="s">
        <v>929</v>
      </c>
      <c r="V3" s="69"/>
      <c r="X3" s="72" t="s">
        <v>1421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1422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1423</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184</v>
      </c>
      <c r="J24" s="91"/>
      <c r="K24" s="116">
        <v>184</v>
      </c>
      <c r="L24" s="91"/>
      <c r="M24" s="116">
        <v>184</v>
      </c>
      <c r="N24" s="91"/>
      <c r="O24" s="116">
        <v>184</v>
      </c>
      <c r="P24" s="67"/>
      <c r="Q24" s="91"/>
      <c r="R24" s="116">
        <v>184</v>
      </c>
      <c r="S24" s="91"/>
      <c r="T24" s="116">
        <v>208.8</v>
      </c>
      <c r="U24" s="91"/>
      <c r="V24" s="116">
        <v>208.8</v>
      </c>
      <c r="W24" s="67"/>
      <c r="X24" s="67"/>
      <c r="Y24" s="67"/>
      <c r="Z24" s="91"/>
      <c r="AA24" s="3">
        <v>208.8</v>
      </c>
      <c r="AB24" s="92">
        <v>208.8</v>
      </c>
      <c r="AC24" s="67"/>
      <c r="AD24" s="91"/>
      <c r="AE24" s="4">
        <v>208.8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59.9</v>
      </c>
      <c r="J26" s="91"/>
      <c r="K26" s="116">
        <v>60.4</v>
      </c>
      <c r="L26" s="91"/>
      <c r="M26" s="116">
        <v>60.8</v>
      </c>
      <c r="N26" s="91"/>
      <c r="O26" s="116">
        <v>61.1</v>
      </c>
      <c r="P26" s="67"/>
      <c r="Q26" s="91"/>
      <c r="R26" s="116">
        <v>61.1</v>
      </c>
      <c r="S26" s="91"/>
      <c r="T26" s="116">
        <v>44.6</v>
      </c>
      <c r="U26" s="91"/>
      <c r="V26" s="116">
        <v>44.8</v>
      </c>
      <c r="W26" s="67"/>
      <c r="X26" s="67"/>
      <c r="Y26" s="67"/>
      <c r="Z26" s="91"/>
      <c r="AA26" s="3">
        <v>45.2</v>
      </c>
      <c r="AB26" s="92">
        <v>45.5</v>
      </c>
      <c r="AC26" s="67"/>
      <c r="AD26" s="91"/>
      <c r="AE26" s="4">
        <v>45.9</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0.995</v>
      </c>
      <c r="J29" s="91"/>
      <c r="K29" s="118">
        <v>0.995</v>
      </c>
      <c r="L29" s="91"/>
      <c r="M29" s="118">
        <v>0.995</v>
      </c>
      <c r="N29" s="91"/>
      <c r="O29" s="118">
        <v>0.995</v>
      </c>
      <c r="P29" s="67"/>
      <c r="Q29" s="91"/>
      <c r="R29" s="118">
        <v>0.995</v>
      </c>
      <c r="S29" s="91"/>
      <c r="T29" s="118">
        <v>0.99399999999999999</v>
      </c>
      <c r="U29" s="91"/>
      <c r="V29" s="118">
        <v>0.99399999999999999</v>
      </c>
      <c r="W29" s="67"/>
      <c r="X29" s="67"/>
      <c r="Y29" s="67"/>
      <c r="Z29" s="91"/>
      <c r="AA29" s="7">
        <v>0.99399999999999999</v>
      </c>
      <c r="AB29" s="96">
        <v>0.99399999999999999</v>
      </c>
      <c r="AC29" s="67"/>
      <c r="AD29" s="91"/>
      <c r="AE29" s="8">
        <v>0.99399999999999999</v>
      </c>
    </row>
    <row r="30" spans="4:31" ht="13.15" customHeight="1" x14ac:dyDescent="0.25">
      <c r="E30" s="93" t="s">
        <v>40</v>
      </c>
      <c r="F30" s="67"/>
      <c r="G30" s="67"/>
      <c r="H30" s="94"/>
      <c r="I30" s="116">
        <v>105.3</v>
      </c>
      <c r="J30" s="91"/>
      <c r="K30" s="116">
        <v>105.3</v>
      </c>
      <c r="L30" s="91"/>
      <c r="M30" s="116">
        <v>105.3</v>
      </c>
      <c r="N30" s="91"/>
      <c r="O30" s="116">
        <v>105.3</v>
      </c>
      <c r="P30" s="67"/>
      <c r="Q30" s="91"/>
      <c r="R30" s="116">
        <v>105.3</v>
      </c>
      <c r="S30" s="91"/>
      <c r="T30" s="116">
        <v>115.9</v>
      </c>
      <c r="U30" s="91"/>
      <c r="V30" s="116">
        <v>115.9</v>
      </c>
      <c r="W30" s="67"/>
      <c r="X30" s="67"/>
      <c r="Y30" s="67"/>
      <c r="Z30" s="91"/>
      <c r="AA30" s="3">
        <v>115.9</v>
      </c>
      <c r="AB30" s="92">
        <v>115.9</v>
      </c>
      <c r="AC30" s="67"/>
      <c r="AD30" s="91"/>
      <c r="AE30" s="4">
        <v>115.9</v>
      </c>
    </row>
    <row r="31" spans="4:31" ht="13.15" customHeight="1" x14ac:dyDescent="0.25">
      <c r="E31" s="97" t="s">
        <v>44</v>
      </c>
      <c r="F31" s="67"/>
      <c r="G31" s="67"/>
      <c r="H31" s="94"/>
      <c r="I31" s="119">
        <v>56.2</v>
      </c>
      <c r="J31" s="91"/>
      <c r="K31" s="119">
        <v>56.6</v>
      </c>
      <c r="L31" s="91"/>
      <c r="M31" s="119">
        <v>57</v>
      </c>
      <c r="N31" s="91"/>
      <c r="O31" s="119">
        <v>57.3</v>
      </c>
      <c r="P31" s="67"/>
      <c r="Q31" s="91"/>
      <c r="R31" s="119">
        <v>57.3</v>
      </c>
      <c r="S31" s="91"/>
      <c r="T31" s="119">
        <v>43.2</v>
      </c>
      <c r="U31" s="91"/>
      <c r="V31" s="119">
        <v>43.3</v>
      </c>
      <c r="W31" s="67"/>
      <c r="X31" s="67"/>
      <c r="Y31" s="67"/>
      <c r="Z31" s="91"/>
      <c r="AA31" s="9">
        <v>43.8</v>
      </c>
      <c r="AB31" s="98">
        <v>44.1</v>
      </c>
      <c r="AC31" s="67"/>
      <c r="AD31" s="91"/>
      <c r="AE31" s="10">
        <v>44.4</v>
      </c>
    </row>
    <row r="32" spans="4:31" ht="20.25" customHeight="1" x14ac:dyDescent="0.25">
      <c r="E32" s="93" t="s">
        <v>948</v>
      </c>
      <c r="F32" s="67"/>
      <c r="G32" s="67"/>
      <c r="H32" s="94"/>
      <c r="I32" s="117">
        <v>2.8</v>
      </c>
      <c r="J32" s="91"/>
      <c r="K32" s="117">
        <v>2.8</v>
      </c>
      <c r="L32" s="91"/>
      <c r="M32" s="117">
        <v>2.9</v>
      </c>
      <c r="N32" s="91"/>
      <c r="O32" s="117">
        <v>2.9</v>
      </c>
      <c r="P32" s="67"/>
      <c r="Q32" s="91"/>
      <c r="R32" s="117">
        <v>2.9</v>
      </c>
      <c r="S32" s="91"/>
      <c r="T32" s="117">
        <v>2.2000000000000002</v>
      </c>
      <c r="U32" s="91"/>
      <c r="V32" s="117">
        <v>2.2000000000000002</v>
      </c>
      <c r="W32" s="67"/>
      <c r="X32" s="67"/>
      <c r="Y32" s="67"/>
      <c r="Z32" s="91"/>
      <c r="AA32" s="5">
        <v>2.2000000000000002</v>
      </c>
      <c r="AB32" s="95">
        <v>2.2000000000000002</v>
      </c>
      <c r="AC32" s="67"/>
      <c r="AD32" s="91"/>
      <c r="AE32" s="6">
        <v>2.2000000000000002</v>
      </c>
    </row>
    <row r="33" spans="5:31" ht="20.25" customHeight="1" x14ac:dyDescent="0.25">
      <c r="E33" s="93" t="s">
        <v>949</v>
      </c>
      <c r="F33" s="67"/>
      <c r="G33" s="67"/>
      <c r="H33" s="94"/>
      <c r="I33" s="117" t="s">
        <v>1410</v>
      </c>
      <c r="J33" s="91"/>
      <c r="K33" s="117" t="s">
        <v>1410</v>
      </c>
      <c r="L33" s="91"/>
      <c r="M33" s="117" t="s">
        <v>1410</v>
      </c>
      <c r="N33" s="91"/>
      <c r="O33" s="117" t="s">
        <v>1410</v>
      </c>
      <c r="P33" s="67"/>
      <c r="Q33" s="91"/>
      <c r="R33" s="117" t="s">
        <v>1410</v>
      </c>
      <c r="S33" s="91"/>
      <c r="T33" s="117" t="s">
        <v>1410</v>
      </c>
      <c r="U33" s="91"/>
      <c r="V33" s="117" t="s">
        <v>1410</v>
      </c>
      <c r="W33" s="67"/>
      <c r="X33" s="67"/>
      <c r="Y33" s="67"/>
      <c r="Z33" s="91"/>
      <c r="AA33" s="5" t="s">
        <v>1410</v>
      </c>
      <c r="AB33" s="95" t="s">
        <v>1410</v>
      </c>
      <c r="AC33" s="67"/>
      <c r="AD33" s="91"/>
      <c r="AE33" s="6" t="s">
        <v>1410</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2.5" customHeight="1" x14ac:dyDescent="0.25">
      <c r="E41" s="133" t="s">
        <v>951</v>
      </c>
      <c r="F41" s="134"/>
      <c r="G41" s="134"/>
      <c r="H41" s="135"/>
      <c r="I41" s="160">
        <v>120</v>
      </c>
      <c r="J41" s="161"/>
      <c r="K41" s="160">
        <v>120</v>
      </c>
      <c r="L41" s="161"/>
      <c r="M41" s="160">
        <v>120</v>
      </c>
      <c r="N41" s="161"/>
      <c r="O41" s="160">
        <v>120</v>
      </c>
      <c r="P41" s="134"/>
      <c r="Q41" s="161"/>
      <c r="R41" s="160">
        <v>120</v>
      </c>
      <c r="S41" s="161"/>
      <c r="T41" s="160">
        <v>120</v>
      </c>
      <c r="U41" s="161"/>
      <c r="V41" s="160">
        <v>120</v>
      </c>
      <c r="W41" s="134"/>
      <c r="X41" s="134"/>
      <c r="Y41" s="134"/>
      <c r="Z41" s="161"/>
      <c r="AA41" s="28">
        <v>120</v>
      </c>
      <c r="AB41" s="162">
        <v>120</v>
      </c>
      <c r="AC41" s="134"/>
      <c r="AD41" s="161"/>
      <c r="AE41" s="29">
        <v>120</v>
      </c>
    </row>
    <row r="42" spans="5:31" ht="30.75" customHeight="1" x14ac:dyDescent="0.25">
      <c r="E42" s="133" t="s">
        <v>85</v>
      </c>
      <c r="F42" s="134"/>
      <c r="G42" s="134"/>
      <c r="H42" s="135"/>
      <c r="I42" s="160">
        <v>60</v>
      </c>
      <c r="J42" s="161"/>
      <c r="K42" s="160">
        <v>60</v>
      </c>
      <c r="L42" s="161"/>
      <c r="M42" s="160">
        <v>60</v>
      </c>
      <c r="N42" s="161"/>
      <c r="O42" s="160">
        <v>60</v>
      </c>
      <c r="P42" s="134"/>
      <c r="Q42" s="161"/>
      <c r="R42" s="160">
        <v>60</v>
      </c>
      <c r="S42" s="161"/>
      <c r="T42" s="160">
        <v>60</v>
      </c>
      <c r="U42" s="161"/>
      <c r="V42" s="160">
        <v>60</v>
      </c>
      <c r="W42" s="134"/>
      <c r="X42" s="134"/>
      <c r="Y42" s="134"/>
      <c r="Z42" s="161"/>
      <c r="AA42" s="28">
        <v>60</v>
      </c>
      <c r="AB42" s="162">
        <v>60</v>
      </c>
      <c r="AC42" s="134"/>
      <c r="AD42" s="161"/>
      <c r="AE42" s="29">
        <v>60</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4U5lVRsd7vIc3xOr7oeWNgsEjrSVBm1JcksUbQp1DectBBZ6PLYVrG65yweq6LR/li4S5jBmBXDAM3ibivvKxA==" saltValue="mWOfvVIMu+78v0y0+i3AD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F78515BF-F875-4DF3-9F0B-8EC060839CCD}"/>
    <hyperlink ref="E51" location="INDEX!A1" display="Return to Index" xr:uid="{6DD12C20-5FD7-4A52-8092-90D048DFB84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GLNO - Gladstone North BSP (132/66kV)</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8"/>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1424</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1425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54.7</v>
      </c>
      <c r="K26" s="91"/>
      <c r="L26" s="116">
        <v>54.7</v>
      </c>
      <c r="M26" s="91"/>
      <c r="N26" s="116">
        <v>54.7</v>
      </c>
      <c r="O26" s="91"/>
      <c r="P26" s="116">
        <v>54.7</v>
      </c>
      <c r="Q26" s="67"/>
      <c r="R26" s="91"/>
      <c r="S26" s="116">
        <v>54.7</v>
      </c>
      <c r="T26" s="91"/>
      <c r="U26" s="116">
        <v>59.8</v>
      </c>
      <c r="V26" s="91"/>
      <c r="W26" s="116">
        <v>59.8</v>
      </c>
      <c r="X26" s="67"/>
      <c r="Y26" s="67"/>
      <c r="Z26" s="67"/>
      <c r="AA26" s="91"/>
      <c r="AB26" s="3">
        <v>59.8</v>
      </c>
      <c r="AC26" s="92">
        <v>59.8</v>
      </c>
      <c r="AD26" s="67"/>
      <c r="AE26" s="91"/>
      <c r="AF26" s="4">
        <v>59.8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26.2</v>
      </c>
      <c r="K28" s="91"/>
      <c r="L28" s="116">
        <v>26.5</v>
      </c>
      <c r="M28" s="91"/>
      <c r="N28" s="116">
        <v>26.8</v>
      </c>
      <c r="O28" s="91"/>
      <c r="P28" s="116">
        <v>27.1</v>
      </c>
      <c r="Q28" s="67"/>
      <c r="R28" s="91"/>
      <c r="S28" s="116">
        <v>27.2</v>
      </c>
      <c r="T28" s="91"/>
      <c r="U28" s="116">
        <v>18.7</v>
      </c>
      <c r="V28" s="91"/>
      <c r="W28" s="116">
        <v>18.8</v>
      </c>
      <c r="X28" s="67"/>
      <c r="Y28" s="67"/>
      <c r="Z28" s="67"/>
      <c r="AA28" s="91"/>
      <c r="AB28" s="3">
        <v>19.100000000000001</v>
      </c>
      <c r="AC28" s="92">
        <v>19.3</v>
      </c>
      <c r="AD28" s="67"/>
      <c r="AE28" s="91"/>
      <c r="AF28" s="4">
        <v>19.600000000000001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29.6</v>
      </c>
      <c r="K32" s="91"/>
      <c r="L32" s="116">
        <v>29.6</v>
      </c>
      <c r="M32" s="91"/>
      <c r="N32" s="116">
        <v>29.6</v>
      </c>
      <c r="O32" s="91"/>
      <c r="P32" s="116">
        <v>29.6</v>
      </c>
      <c r="Q32" s="67"/>
      <c r="R32" s="91"/>
      <c r="S32" s="116">
        <v>29.6</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23.7</v>
      </c>
      <c r="K33" s="91"/>
      <c r="L33" s="119">
        <v>24</v>
      </c>
      <c r="M33" s="91"/>
      <c r="N33" s="119">
        <v>24.3</v>
      </c>
      <c r="O33" s="91"/>
      <c r="P33" s="119">
        <v>24.5</v>
      </c>
      <c r="Q33" s="67"/>
      <c r="R33" s="91"/>
      <c r="S33" s="119">
        <v>24.7</v>
      </c>
      <c r="T33" s="91"/>
      <c r="U33" s="119">
        <v>18</v>
      </c>
      <c r="V33" s="91"/>
      <c r="W33" s="119">
        <v>18.100000000000001</v>
      </c>
      <c r="X33" s="67"/>
      <c r="Y33" s="67"/>
      <c r="Z33" s="67"/>
      <c r="AA33" s="91"/>
      <c r="AB33" s="9">
        <v>18.399999999999999</v>
      </c>
      <c r="AC33" s="98">
        <v>18.600000000000001</v>
      </c>
      <c r="AD33" s="67"/>
      <c r="AE33" s="91"/>
      <c r="AF33" s="10">
        <v>18.8</v>
      </c>
    </row>
    <row r="34" spans="5:32" ht="20.25" customHeight="1" x14ac:dyDescent="0.25">
      <c r="E34" s="93" t="s">
        <v>948</v>
      </c>
      <c r="F34" s="67"/>
      <c r="G34" s="67"/>
      <c r="H34" s="67"/>
      <c r="I34" s="94"/>
      <c r="J34" s="117">
        <v>1.2</v>
      </c>
      <c r="K34" s="91"/>
      <c r="L34" s="117">
        <v>1.2</v>
      </c>
      <c r="M34" s="91"/>
      <c r="N34" s="117">
        <v>1.2</v>
      </c>
      <c r="O34" s="91"/>
      <c r="P34" s="117">
        <v>1.2</v>
      </c>
      <c r="Q34" s="67"/>
      <c r="R34" s="91"/>
      <c r="S34" s="117">
        <v>1.2</v>
      </c>
      <c r="T34" s="91"/>
      <c r="U34" s="117">
        <v>0.9</v>
      </c>
      <c r="V34" s="91"/>
      <c r="W34" s="117">
        <v>0.9</v>
      </c>
      <c r="X34" s="67"/>
      <c r="Y34" s="67"/>
      <c r="Z34" s="67"/>
      <c r="AA34" s="91"/>
      <c r="AB34" s="5">
        <v>0.9</v>
      </c>
      <c r="AC34" s="95">
        <v>0.9</v>
      </c>
      <c r="AD34" s="67"/>
      <c r="AE34" s="91"/>
      <c r="AF34" s="6">
        <v>0.9</v>
      </c>
    </row>
    <row r="35" spans="5:32" ht="20.25" customHeight="1" x14ac:dyDescent="0.25">
      <c r="E35" s="93" t="s">
        <v>949</v>
      </c>
      <c r="F35" s="67"/>
      <c r="G35" s="67"/>
      <c r="H35" s="67"/>
      <c r="I35" s="94"/>
      <c r="J35" s="117" t="s">
        <v>1187</v>
      </c>
      <c r="K35" s="91"/>
      <c r="L35" s="117" t="s">
        <v>1187</v>
      </c>
      <c r="M35" s="91"/>
      <c r="N35" s="117" t="s">
        <v>1187</v>
      </c>
      <c r="O35" s="91"/>
      <c r="P35" s="117" t="s">
        <v>1187</v>
      </c>
      <c r="Q35" s="67"/>
      <c r="R35" s="91"/>
      <c r="S35" s="117" t="s">
        <v>1187</v>
      </c>
      <c r="T35" s="91"/>
      <c r="U35" s="117" t="s">
        <v>1187</v>
      </c>
      <c r="V35" s="91"/>
      <c r="W35" s="117" t="s">
        <v>1187</v>
      </c>
      <c r="X35" s="67"/>
      <c r="Y35" s="67"/>
      <c r="Z35" s="67"/>
      <c r="AA35" s="91"/>
      <c r="AB35" s="5" t="s">
        <v>1187</v>
      </c>
      <c r="AC35" s="95" t="s">
        <v>1187</v>
      </c>
      <c r="AD35" s="67"/>
      <c r="AE35" s="91"/>
      <c r="AF35" s="6" t="s">
        <v>1187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7.8</v>
      </c>
      <c r="K39" s="91"/>
      <c r="L39" s="116">
        <v>7.8</v>
      </c>
      <c r="M39" s="91"/>
      <c r="N39" s="116">
        <v>7.8</v>
      </c>
      <c r="O39" s="91"/>
      <c r="P39" s="116">
        <v>7.8</v>
      </c>
      <c r="Q39" s="67"/>
      <c r="R39" s="91"/>
      <c r="S39" s="116">
        <v>7.8</v>
      </c>
      <c r="T39" s="91"/>
      <c r="U39" s="116">
        <v>7.8</v>
      </c>
      <c r="V39" s="91"/>
      <c r="W39" s="116">
        <v>7.8</v>
      </c>
      <c r="X39" s="67"/>
      <c r="Y39" s="67"/>
      <c r="Z39" s="67"/>
      <c r="AA39" s="91"/>
      <c r="AB39" s="3">
        <v>7.8</v>
      </c>
      <c r="AC39" s="92">
        <v>7.8</v>
      </c>
      <c r="AD39" s="67"/>
      <c r="AE39" s="91"/>
      <c r="AF39" s="4">
        <v>7.8</v>
      </c>
    </row>
    <row r="40" spans="5:32" x14ac:dyDescent="0.25">
      <c r="E40" s="93" t="s">
        <v>73</v>
      </c>
      <c r="F40" s="67"/>
      <c r="G40" s="67"/>
      <c r="H40" s="67"/>
      <c r="I40" s="94"/>
      <c r="J40" s="116">
        <v>0.8</v>
      </c>
      <c r="K40" s="91"/>
      <c r="L40" s="116">
        <v>0.8</v>
      </c>
      <c r="M40" s="91"/>
      <c r="N40" s="116">
        <v>0.8</v>
      </c>
      <c r="O40" s="91"/>
      <c r="P40" s="116">
        <v>0.8</v>
      </c>
      <c r="Q40" s="67"/>
      <c r="R40" s="91"/>
      <c r="S40" s="116">
        <v>0.8</v>
      </c>
      <c r="T40" s="91"/>
      <c r="U40" s="116">
        <v>0.8</v>
      </c>
      <c r="V40" s="91"/>
      <c r="W40" s="116">
        <v>0.8</v>
      </c>
      <c r="X40" s="67"/>
      <c r="Y40" s="67"/>
      <c r="Z40" s="67"/>
      <c r="AA40" s="91"/>
      <c r="AB40" s="3">
        <v>0.8</v>
      </c>
      <c r="AC40" s="92">
        <v>0.8</v>
      </c>
      <c r="AD40" s="67"/>
      <c r="AE40" s="91"/>
      <c r="AF40" s="4">
        <v>0.8</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fhstcDQBqdV/Fk9XFB8HHDRPTJlhJBhUDQEwGCm3OW0bI17U2ByGZEc6fyKEEAMPryxgFPysXsi9eBcr8d++Q==" saltValue="5EIVgrfVgszu/dfYvJxay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0C3CC29-51AA-436D-80FC-6D2DBD12309D}"/>
    <hyperlink ref="E53" location="INDEX!A1" display="Return to Index" xr:uid="{BE40AEC2-00AD-41D8-B107-51C3B3DCD4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GLSO - Gladstone South (66/11kV)</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3"/>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1427</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14.3</v>
      </c>
      <c r="K26" s="91"/>
      <c r="L26" s="116">
        <v>14.3</v>
      </c>
      <c r="M26" s="91"/>
      <c r="N26" s="116">
        <v>14.3</v>
      </c>
      <c r="O26" s="91"/>
      <c r="P26" s="116">
        <v>14.3</v>
      </c>
      <c r="Q26" s="67"/>
      <c r="R26" s="91"/>
      <c r="S26" s="116">
        <v>14.3</v>
      </c>
      <c r="T26" s="91"/>
      <c r="U26" s="116">
        <v>15</v>
      </c>
      <c r="V26" s="91"/>
      <c r="W26" s="116">
        <v>15</v>
      </c>
      <c r="X26" s="67"/>
      <c r="Y26" s="67"/>
      <c r="Z26" s="67"/>
      <c r="AA26" s="91"/>
      <c r="AB26" s="3">
        <v>15</v>
      </c>
      <c r="AC26" s="92">
        <v>15</v>
      </c>
      <c r="AD26" s="67"/>
      <c r="AE26" s="91"/>
      <c r="AF26" s="4">
        <v>15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5.7</v>
      </c>
      <c r="K28" s="91"/>
      <c r="L28" s="116">
        <v>5.8</v>
      </c>
      <c r="M28" s="91"/>
      <c r="N28" s="116">
        <v>5.8</v>
      </c>
      <c r="O28" s="91"/>
      <c r="P28" s="116">
        <v>5.8</v>
      </c>
      <c r="Q28" s="67"/>
      <c r="R28" s="91"/>
      <c r="S28" s="116">
        <v>5.8</v>
      </c>
      <c r="T28" s="91"/>
      <c r="U28" s="116">
        <v>3.1</v>
      </c>
      <c r="V28" s="91"/>
      <c r="W28" s="116">
        <v>3.2</v>
      </c>
      <c r="X28" s="67"/>
      <c r="Y28" s="67"/>
      <c r="Z28" s="67"/>
      <c r="AA28" s="91"/>
      <c r="AB28" s="3">
        <v>3.2</v>
      </c>
      <c r="AC28" s="92">
        <v>3.2</v>
      </c>
      <c r="AD28" s="67"/>
      <c r="AE28" s="91"/>
      <c r="AF28" s="4">
        <v>3.2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0.91700000000000004</v>
      </c>
      <c r="K31" s="91"/>
      <c r="L31" s="118">
        <v>0.91700000000000004</v>
      </c>
      <c r="M31" s="91"/>
      <c r="N31" s="118">
        <v>0.91700000000000004</v>
      </c>
      <c r="O31" s="91"/>
      <c r="P31" s="118">
        <v>0.91700000000000004</v>
      </c>
      <c r="Q31" s="67"/>
      <c r="R31" s="91"/>
      <c r="S31" s="118">
        <v>0.91700000000000004</v>
      </c>
      <c r="T31" s="91"/>
      <c r="U31" s="118">
        <v>0.96199999999999997</v>
      </c>
      <c r="V31" s="91"/>
      <c r="W31" s="118">
        <v>0.96199999999999997</v>
      </c>
      <c r="X31" s="67"/>
      <c r="Y31" s="67"/>
      <c r="Z31" s="67"/>
      <c r="AA31" s="91"/>
      <c r="AB31" s="7">
        <v>0.96199999999999997</v>
      </c>
      <c r="AC31" s="96">
        <v>0.96199999999999997</v>
      </c>
      <c r="AD31" s="67"/>
      <c r="AE31" s="91"/>
      <c r="AF31" s="8">
        <v>0.96199999999999997</v>
      </c>
    </row>
    <row r="32" spans="4:32" ht="13.15" customHeight="1" x14ac:dyDescent="0.25">
      <c r="E32" s="93" t="s">
        <v>40</v>
      </c>
      <c r="F32" s="67"/>
      <c r="G32" s="67"/>
      <c r="H32" s="67"/>
      <c r="I32" s="94"/>
      <c r="J32" s="116">
        <v>7.5</v>
      </c>
      <c r="K32" s="91"/>
      <c r="L32" s="116">
        <v>7.5</v>
      </c>
      <c r="M32" s="91"/>
      <c r="N32" s="116">
        <v>7.5</v>
      </c>
      <c r="O32" s="91"/>
      <c r="P32" s="116">
        <v>7.5</v>
      </c>
      <c r="Q32" s="67"/>
      <c r="R32" s="91"/>
      <c r="S32" s="116">
        <v>7.5</v>
      </c>
      <c r="T32" s="91"/>
      <c r="U32" s="116">
        <v>7.5</v>
      </c>
      <c r="V32" s="91"/>
      <c r="W32" s="116">
        <v>7.5</v>
      </c>
      <c r="X32" s="67"/>
      <c r="Y32" s="67"/>
      <c r="Z32" s="67"/>
      <c r="AA32" s="91"/>
      <c r="AB32" s="3">
        <v>7.5</v>
      </c>
      <c r="AC32" s="92">
        <v>7.5</v>
      </c>
      <c r="AD32" s="67"/>
      <c r="AE32" s="91"/>
      <c r="AF32" s="4">
        <v>7.5</v>
      </c>
    </row>
    <row r="33" spans="5:32" ht="13.15" customHeight="1" x14ac:dyDescent="0.25">
      <c r="E33" s="97" t="s">
        <v>44</v>
      </c>
      <c r="F33" s="67"/>
      <c r="G33" s="67"/>
      <c r="H33" s="67"/>
      <c r="I33" s="94"/>
      <c r="J33" s="119">
        <v>5.5</v>
      </c>
      <c r="K33" s="91"/>
      <c r="L33" s="119">
        <v>5.5</v>
      </c>
      <c r="M33" s="91"/>
      <c r="N33" s="119">
        <v>5.5</v>
      </c>
      <c r="O33" s="91"/>
      <c r="P33" s="119">
        <v>5.6</v>
      </c>
      <c r="Q33" s="67"/>
      <c r="R33" s="91"/>
      <c r="S33" s="119">
        <v>5.6</v>
      </c>
      <c r="T33" s="91"/>
      <c r="U33" s="119">
        <v>3</v>
      </c>
      <c r="V33" s="91"/>
      <c r="W33" s="119">
        <v>3</v>
      </c>
      <c r="X33" s="67"/>
      <c r="Y33" s="67"/>
      <c r="Z33" s="67"/>
      <c r="AA33" s="91"/>
      <c r="AB33" s="9">
        <v>3</v>
      </c>
      <c r="AC33" s="98">
        <v>3</v>
      </c>
      <c r="AD33" s="67"/>
      <c r="AE33" s="91"/>
      <c r="AF33" s="10">
        <v>3.1</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1216</v>
      </c>
      <c r="K35" s="91"/>
      <c r="L35" s="117" t="s">
        <v>1216</v>
      </c>
      <c r="M35" s="91"/>
      <c r="N35" s="117" t="s">
        <v>1216</v>
      </c>
      <c r="O35" s="91"/>
      <c r="P35" s="117" t="s">
        <v>1216</v>
      </c>
      <c r="Q35" s="67"/>
      <c r="R35" s="91"/>
      <c r="S35" s="117" t="s">
        <v>1216</v>
      </c>
      <c r="T35" s="91"/>
      <c r="U35" s="117" t="s">
        <v>1216</v>
      </c>
      <c r="V35" s="91"/>
      <c r="W35" s="117" t="s">
        <v>1216</v>
      </c>
      <c r="X35" s="67"/>
      <c r="Y35" s="67"/>
      <c r="Z35" s="67"/>
      <c r="AA35" s="91"/>
      <c r="AB35" s="5" t="s">
        <v>1216</v>
      </c>
      <c r="AC35" s="95" t="s">
        <v>1216</v>
      </c>
      <c r="AD35" s="67"/>
      <c r="AE35" s="91"/>
      <c r="AF35" s="6" t="s">
        <v>1216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13</v>
      </c>
      <c r="K43" s="103"/>
      <c r="L43" s="102">
        <v>13</v>
      </c>
      <c r="M43" s="103"/>
      <c r="N43" s="102">
        <v>13</v>
      </c>
      <c r="O43" s="103"/>
      <c r="P43" s="102">
        <v>13</v>
      </c>
      <c r="Q43" s="100"/>
      <c r="R43" s="103"/>
      <c r="S43" s="102">
        <v>13</v>
      </c>
      <c r="T43" s="103"/>
      <c r="U43" s="113">
        <v>13</v>
      </c>
      <c r="V43" s="114"/>
      <c r="W43" s="102">
        <v>13</v>
      </c>
      <c r="X43" s="100"/>
      <c r="Y43" s="100"/>
      <c r="Z43" s="100"/>
      <c r="AA43" s="103"/>
      <c r="AB43" s="18">
        <v>13</v>
      </c>
      <c r="AC43" s="102">
        <v>13</v>
      </c>
      <c r="AD43" s="100"/>
      <c r="AE43" s="103"/>
      <c r="AF43" s="19">
        <v>13</v>
      </c>
    </row>
    <row r="44" spans="5:32" ht="30" customHeight="1" x14ac:dyDescent="0.25">
      <c r="E44" s="99" t="s">
        <v>85</v>
      </c>
      <c r="F44" s="100"/>
      <c r="G44" s="100"/>
      <c r="H44" s="100"/>
      <c r="I44" s="101"/>
      <c r="J44" s="102">
        <v>8</v>
      </c>
      <c r="K44" s="103"/>
      <c r="L44" s="102">
        <v>8</v>
      </c>
      <c r="M44" s="103"/>
      <c r="N44" s="102">
        <v>8</v>
      </c>
      <c r="O44" s="103"/>
      <c r="P44" s="102">
        <v>8</v>
      </c>
      <c r="Q44" s="100"/>
      <c r="R44" s="103"/>
      <c r="S44" s="102">
        <v>8</v>
      </c>
      <c r="T44" s="103"/>
      <c r="U44" s="102">
        <v>8</v>
      </c>
      <c r="V44" s="103"/>
      <c r="W44" s="102">
        <v>8</v>
      </c>
      <c r="X44" s="100"/>
      <c r="Y44" s="100"/>
      <c r="Z44" s="100"/>
      <c r="AA44" s="103"/>
      <c r="AB44" s="18">
        <v>8</v>
      </c>
      <c r="AC44" s="102">
        <v>8</v>
      </c>
      <c r="AD44" s="100"/>
      <c r="AE44" s="103"/>
      <c r="AF44" s="19">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ijgKEpSYNWgYbFEial8xdBy+FAtT1zw45wu80OP4rMbgak3dSdfkjMFf/g/6DTSWsHnnNEts2ynEg3Ewh9rTQ==" saltValue="bOHW+zN8CjhQL8s+ITFzg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14824A1-0DDE-467C-A4B8-5A948FD07425}"/>
    <hyperlink ref="E53" location="INDEX!A1" display="Return to Index" xr:uid="{23CE7799-B01D-477B-988F-D3E902B1A61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GOOB - Gooburrum (66/11kV)</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5"/>
  <dimension ref="A1:AJ53"/>
  <sheetViews>
    <sheetView showGridLines="0" topLeftCell="A25" workbookViewId="0">
      <selection activeCell="E44" sqref="E44:I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1429</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1431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1433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v>
      </c>
      <c r="K26" s="91"/>
      <c r="L26" s="116">
        <v>5</v>
      </c>
      <c r="M26" s="91"/>
      <c r="N26" s="116">
        <v>5</v>
      </c>
      <c r="O26" s="91"/>
      <c r="P26" s="116">
        <v>5</v>
      </c>
      <c r="Q26" s="67"/>
      <c r="R26" s="91"/>
      <c r="S26" s="116">
        <v>5</v>
      </c>
      <c r="T26" s="91"/>
      <c r="U26" s="116">
        <v>5.8</v>
      </c>
      <c r="V26" s="91"/>
      <c r="W26" s="116">
        <v>5.8</v>
      </c>
      <c r="X26" s="67"/>
      <c r="Y26" s="67"/>
      <c r="Z26" s="67"/>
      <c r="AA26" s="91"/>
      <c r="AB26" s="3">
        <v>5.8</v>
      </c>
      <c r="AC26" s="92">
        <v>5.8</v>
      </c>
      <c r="AD26" s="67"/>
      <c r="AE26" s="91"/>
      <c r="AF26" s="4">
        <v>5.8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4.5</v>
      </c>
      <c r="K28" s="91"/>
      <c r="L28" s="116">
        <v>4.5</v>
      </c>
      <c r="M28" s="91"/>
      <c r="N28" s="116">
        <v>4.5999999999999996</v>
      </c>
      <c r="O28" s="91"/>
      <c r="P28" s="116">
        <v>4.5999999999999996</v>
      </c>
      <c r="Q28" s="67"/>
      <c r="R28" s="91"/>
      <c r="S28" s="116">
        <v>4.5999999999999996</v>
      </c>
      <c r="T28" s="91"/>
      <c r="U28" s="116">
        <v>3.3</v>
      </c>
      <c r="V28" s="91"/>
      <c r="W28" s="116">
        <v>3.3</v>
      </c>
      <c r="X28" s="67"/>
      <c r="Y28" s="67"/>
      <c r="Z28" s="67"/>
      <c r="AA28" s="91"/>
      <c r="AB28" s="3">
        <v>3.4</v>
      </c>
      <c r="AC28" s="92">
        <v>3.4</v>
      </c>
      <c r="AD28" s="67"/>
      <c r="AE28" s="91"/>
      <c r="AF28" s="4">
        <v>3.5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0.97499999999999998</v>
      </c>
      <c r="K31" s="91"/>
      <c r="L31" s="118">
        <v>0.97499999999999998</v>
      </c>
      <c r="M31" s="91"/>
      <c r="N31" s="118">
        <v>0.97499999999999998</v>
      </c>
      <c r="O31" s="91"/>
      <c r="P31" s="118">
        <v>0.97499999999999998</v>
      </c>
      <c r="Q31" s="67"/>
      <c r="R31" s="91"/>
      <c r="S31" s="118">
        <v>0.97499999999999998</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2.8</v>
      </c>
      <c r="K32" s="91"/>
      <c r="L32" s="116">
        <v>2.8</v>
      </c>
      <c r="M32" s="91"/>
      <c r="N32" s="116">
        <v>2.8</v>
      </c>
      <c r="O32" s="91"/>
      <c r="P32" s="116">
        <v>2.8</v>
      </c>
      <c r="Q32" s="67"/>
      <c r="R32" s="91"/>
      <c r="S32" s="116">
        <v>2.8</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4.0999999999999996</v>
      </c>
      <c r="K33" s="91"/>
      <c r="L33" s="119">
        <v>4.2</v>
      </c>
      <c r="M33" s="91"/>
      <c r="N33" s="119">
        <v>4.2</v>
      </c>
      <c r="O33" s="91"/>
      <c r="P33" s="119">
        <v>4.2</v>
      </c>
      <c r="Q33" s="67"/>
      <c r="R33" s="91"/>
      <c r="S33" s="119">
        <v>4.2</v>
      </c>
      <c r="T33" s="91"/>
      <c r="U33" s="119">
        <v>3.1</v>
      </c>
      <c r="V33" s="91"/>
      <c r="W33" s="119">
        <v>3.1</v>
      </c>
      <c r="X33" s="67"/>
      <c r="Y33" s="67"/>
      <c r="Z33" s="67"/>
      <c r="AA33" s="91"/>
      <c r="AB33" s="9">
        <v>3.2</v>
      </c>
      <c r="AC33" s="98">
        <v>3.2</v>
      </c>
      <c r="AD33" s="67"/>
      <c r="AE33" s="91"/>
      <c r="AF33" s="10">
        <v>3.3</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1008</v>
      </c>
      <c r="K35" s="91"/>
      <c r="L35" s="117" t="s">
        <v>1008</v>
      </c>
      <c r="M35" s="91"/>
      <c r="N35" s="117" t="s">
        <v>1008</v>
      </c>
      <c r="O35" s="91"/>
      <c r="P35" s="117" t="s">
        <v>1008</v>
      </c>
      <c r="Q35" s="67"/>
      <c r="R35" s="91"/>
      <c r="S35" s="117" t="s">
        <v>1008</v>
      </c>
      <c r="T35" s="91"/>
      <c r="U35" s="117" t="s">
        <v>1008</v>
      </c>
      <c r="V35" s="91"/>
      <c r="W35" s="117" t="s">
        <v>1008</v>
      </c>
      <c r="X35" s="67"/>
      <c r="Y35" s="67"/>
      <c r="Z35" s="67"/>
      <c r="AA35" s="91"/>
      <c r="AB35" s="5" t="s">
        <v>1008</v>
      </c>
      <c r="AC35" s="95" t="s">
        <v>1008</v>
      </c>
      <c r="AD35" s="67"/>
      <c r="AE35" s="91"/>
      <c r="AF35" s="6" t="s">
        <v>1008</v>
      </c>
    </row>
    <row r="36" spans="5:32" ht="13.15" customHeight="1" x14ac:dyDescent="0.25">
      <c r="E36" s="93" t="s">
        <v>56</v>
      </c>
      <c r="F36" s="67"/>
      <c r="G36" s="67"/>
      <c r="H36" s="67"/>
      <c r="I36" s="94"/>
      <c r="J36" s="116">
        <v>1.3</v>
      </c>
      <c r="K36" s="91"/>
      <c r="L36" s="116">
        <v>1.4</v>
      </c>
      <c r="M36" s="91"/>
      <c r="N36" s="116">
        <v>1.4</v>
      </c>
      <c r="O36" s="91"/>
      <c r="P36" s="116">
        <v>1.4</v>
      </c>
      <c r="Q36" s="67"/>
      <c r="R36" s="91"/>
      <c r="S36" s="116">
        <v>1.4</v>
      </c>
      <c r="T36" s="91"/>
      <c r="U36" s="116">
        <v>0.1</v>
      </c>
      <c r="V36" s="91"/>
      <c r="W36" s="116">
        <v>0.1</v>
      </c>
      <c r="X36" s="67"/>
      <c r="Y36" s="67"/>
      <c r="Z36" s="67"/>
      <c r="AA36" s="91"/>
      <c r="AB36" s="3">
        <v>0.2</v>
      </c>
      <c r="AC36" s="92">
        <v>0.2</v>
      </c>
      <c r="AD36" s="67"/>
      <c r="AE36" s="91"/>
      <c r="AF36" s="4">
        <v>0.3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13">
        <v>6.3</v>
      </c>
      <c r="V43" s="114"/>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TyvhyvG2PR5e2T0y0nqyh6Bbmzd/sMKCAU6jhrSH9SoY8SuKN8s+4k/AwAFFO7NpK2HiOkpwxMlZMFEtn7OB5w==" saltValue="3UjaMHj0u8jEu4xzLBuIw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EC64B97-AF0F-4B44-B3FF-E2CC709624D9}"/>
    <hyperlink ref="E53" location="INDEX!A1" display="Return to Index" xr:uid="{A5427602-DABF-4AA4-869E-37B444165DC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GOOT - Gootchie (66/11kV)</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6"/>
  <dimension ref="A1:AE50"/>
  <sheetViews>
    <sheetView showGridLines="0" topLeftCell="A10" workbookViewId="0">
      <selection activeCell="D50" sqref="D50"/>
    </sheetView>
  </sheetViews>
  <sheetFormatPr defaultRowHeight="15" x14ac:dyDescent="0.25"/>
  <cols>
    <col min="1" max="2" width="0.140625" customWidth="1"/>
    <col min="3" max="3" width="0" hidden="1" customWidth="1"/>
    <col min="4" max="4" width="13.28515625" customWidth="1"/>
    <col min="5" max="5" width="0.140625" customWidth="1"/>
    <col min="6" max="7" width="0.28515625" customWidth="1"/>
    <col min="8" max="8" width="6.28515625" customWidth="1"/>
    <col min="9" max="9" width="0.42578125" customWidth="1"/>
    <col min="10" max="10" width="1.5703125" customWidth="1"/>
    <col min="11" max="11" width="5" customWidth="1"/>
    <col min="12" max="12" width="7" customWidth="1"/>
    <col min="13" max="13" width="7.140625" customWidth="1"/>
    <col min="14" max="14" width="7" customWidth="1"/>
    <col min="15" max="15" width="6.7109375" customWidth="1"/>
    <col min="16" max="16" width="0.140625" customWidth="1"/>
    <col min="17" max="17" width="0.28515625" customWidth="1"/>
    <col min="18" max="18" width="7" customWidth="1"/>
    <col min="19" max="19" width="0.85546875" customWidth="1"/>
    <col min="20" max="20" width="0" hidden="1" customWidth="1"/>
    <col min="21" max="21" width="0.5703125" customWidth="1"/>
    <col min="22" max="22" width="5.7109375" customWidth="1"/>
    <col min="23" max="23" width="3.7109375" customWidth="1"/>
    <col min="24" max="24" width="3.28515625" customWidth="1"/>
    <col min="25" max="25" width="7.140625" customWidth="1"/>
    <col min="26" max="26" width="7" customWidth="1"/>
    <col min="27" max="27" width="0" hidden="1" customWidth="1"/>
    <col min="28" max="29" width="0.5703125" customWidth="1"/>
    <col min="30" max="30" width="0.42578125" customWidth="1"/>
    <col min="31" max="31" width="0.140625" customWidth="1"/>
    <col min="32" max="32" width="8.7109375" customWidth="1"/>
    <col min="33" max="33" width="0.140625" customWidth="1"/>
  </cols>
  <sheetData>
    <row r="1" spans="1:31"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row>
    <row r="2" spans="1:31" ht="4.7" customHeight="1" x14ac:dyDescent="0.25"/>
    <row r="3" spans="1:31" ht="15.95" customHeight="1" x14ac:dyDescent="0.25">
      <c r="B3" s="68" t="s">
        <v>13</v>
      </c>
      <c r="C3" s="69"/>
      <c r="D3" s="69"/>
      <c r="E3" s="179"/>
      <c r="H3" s="180" t="s">
        <v>1434</v>
      </c>
      <c r="I3" s="69"/>
      <c r="J3" s="69"/>
      <c r="K3" s="69"/>
      <c r="L3" s="69"/>
      <c r="M3" s="69"/>
      <c r="N3" s="69"/>
      <c r="O3" s="69"/>
      <c r="P3" s="69"/>
      <c r="Q3" s="71" t="s">
        <v>929</v>
      </c>
      <c r="R3" s="69"/>
      <c r="S3" s="69"/>
      <c r="V3" s="72" t="s">
        <v>1039</v>
      </c>
      <c r="W3" s="69"/>
      <c r="X3" s="69"/>
      <c r="Y3" s="69"/>
      <c r="Z3" s="69"/>
      <c r="AA3" s="69"/>
      <c r="AB3" s="69"/>
    </row>
    <row r="4" spans="1:31" x14ac:dyDescent="0.25">
      <c r="H4" s="69"/>
      <c r="I4" s="69"/>
      <c r="J4" s="69"/>
      <c r="K4" s="69"/>
      <c r="L4" s="69"/>
      <c r="M4" s="69"/>
      <c r="N4" s="69"/>
      <c r="O4" s="69"/>
      <c r="P4" s="69"/>
      <c r="Q4" s="69"/>
      <c r="R4" s="69"/>
      <c r="S4" s="69"/>
      <c r="V4" s="69"/>
      <c r="W4" s="69"/>
      <c r="X4" s="69"/>
      <c r="Y4" s="69"/>
      <c r="Z4" s="69"/>
      <c r="AA4" s="69"/>
      <c r="AB4" s="69"/>
    </row>
    <row r="5" spans="1:31" x14ac:dyDescent="0.25">
      <c r="H5" s="69"/>
      <c r="I5" s="69"/>
      <c r="J5" s="69"/>
      <c r="K5" s="69"/>
      <c r="L5" s="69"/>
      <c r="M5" s="69"/>
      <c r="N5" s="69"/>
      <c r="O5" s="69"/>
      <c r="P5" s="69"/>
      <c r="V5" s="69"/>
      <c r="W5" s="69"/>
      <c r="X5" s="69"/>
      <c r="Y5" s="69"/>
      <c r="Z5" s="69"/>
      <c r="AA5" s="69"/>
      <c r="AB5" s="69"/>
    </row>
    <row r="6" spans="1:31" ht="2.1" customHeight="1" x14ac:dyDescent="0.25"/>
    <row r="7" spans="1:31"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row>
    <row r="8" spans="1:31" x14ac:dyDescent="0.25">
      <c r="B8" s="69"/>
      <c r="C8" s="69"/>
      <c r="D8" s="69"/>
      <c r="E8" s="69"/>
    </row>
    <row r="9" spans="1:31" x14ac:dyDescent="0.25">
      <c r="B9" s="69"/>
      <c r="C9" s="69"/>
      <c r="D9" s="69"/>
      <c r="E9" s="69"/>
      <c r="H9" s="77" t="s">
        <v>1435</v>
      </c>
      <c r="I9" s="69"/>
      <c r="J9" s="69"/>
      <c r="K9" s="69"/>
      <c r="L9" s="69"/>
      <c r="M9" s="69"/>
      <c r="N9" s="69"/>
      <c r="O9" s="69"/>
      <c r="P9" s="69"/>
      <c r="Q9" s="69"/>
      <c r="R9" s="69"/>
      <c r="S9" s="69"/>
      <c r="T9" s="69"/>
      <c r="U9" s="69"/>
      <c r="V9" s="69"/>
      <c r="W9" s="69"/>
      <c r="X9" s="69"/>
      <c r="Y9" s="69"/>
      <c r="Z9" s="69"/>
      <c r="AA9" s="69"/>
      <c r="AB9" s="69"/>
      <c r="AC9" s="69"/>
    </row>
    <row r="10" spans="1:31"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row>
    <row r="11" spans="1:31" ht="1.7" customHeight="1" x14ac:dyDescent="0.25"/>
    <row r="12" spans="1:31"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row>
    <row r="13" spans="1:31" ht="3.2" customHeight="1" x14ac:dyDescent="0.25"/>
    <row r="14" spans="1:31" ht="14.1" customHeight="1" x14ac:dyDescent="0.25">
      <c r="A14" s="68" t="s">
        <v>935</v>
      </c>
      <c r="B14" s="69"/>
      <c r="C14" s="69"/>
      <c r="D14" s="69"/>
      <c r="H14" s="77" t="s">
        <v>1436</v>
      </c>
      <c r="I14" s="69"/>
      <c r="J14" s="69"/>
      <c r="K14" s="69"/>
      <c r="L14" s="69"/>
      <c r="M14" s="69"/>
      <c r="N14" s="69"/>
      <c r="O14" s="69"/>
      <c r="P14" s="69"/>
      <c r="Q14" s="69"/>
      <c r="R14" s="69"/>
      <c r="S14" s="69"/>
      <c r="T14" s="69"/>
      <c r="U14" s="69"/>
      <c r="V14" s="69"/>
      <c r="W14" s="69"/>
      <c r="X14" s="69"/>
      <c r="Y14" s="69"/>
      <c r="Z14" s="69"/>
      <c r="AA14" s="69"/>
      <c r="AB14" s="69"/>
      <c r="AC14" s="69"/>
    </row>
    <row r="15" spans="1:31" ht="6.4" customHeight="1" x14ac:dyDescent="0.25"/>
    <row r="16" spans="1:31" ht="15.95" customHeight="1" x14ac:dyDescent="0.25">
      <c r="B16" s="181" t="s">
        <v>1437</v>
      </c>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row>
    <row r="17" spans="4:26" ht="15.95" customHeight="1" x14ac:dyDescent="0.25"/>
    <row r="18" spans="4:26" ht="0.95" customHeight="1" x14ac:dyDescent="0.25">
      <c r="K18" s="74" t="s">
        <v>939</v>
      </c>
      <c r="L18" s="69"/>
      <c r="M18" s="69"/>
      <c r="N18" s="69"/>
      <c r="O18" s="69"/>
      <c r="U18" s="75" t="s">
        <v>940</v>
      </c>
      <c r="V18" s="69"/>
      <c r="W18" s="69"/>
    </row>
    <row r="19" spans="4:26" ht="0.95" customHeight="1" x14ac:dyDescent="0.25"/>
    <row r="20" spans="4:26" ht="0.95" customHeight="1" x14ac:dyDescent="0.25"/>
    <row r="21" spans="4:26" ht="15" customHeight="1" x14ac:dyDescent="0.25">
      <c r="D21" s="78" t="s">
        <v>941</v>
      </c>
      <c r="E21" s="79"/>
      <c r="F21" s="79"/>
      <c r="G21" s="79"/>
      <c r="H21" s="80"/>
      <c r="I21" s="84" t="s">
        <v>2</v>
      </c>
      <c r="J21" s="85"/>
      <c r="K21" s="85"/>
      <c r="L21" s="85"/>
      <c r="M21" s="85"/>
      <c r="N21" s="85"/>
      <c r="O21" s="85"/>
      <c r="P21" s="85"/>
      <c r="Q21" s="86"/>
      <c r="R21" s="87" t="s">
        <v>3</v>
      </c>
      <c r="S21" s="88"/>
      <c r="T21" s="88"/>
      <c r="U21" s="88"/>
      <c r="V21" s="88"/>
      <c r="W21" s="88"/>
      <c r="X21" s="88"/>
      <c r="Y21" s="88"/>
      <c r="Z21" s="89"/>
    </row>
    <row r="22" spans="4:26" ht="15" customHeight="1" x14ac:dyDescent="0.25">
      <c r="D22" s="81"/>
      <c r="E22" s="82"/>
      <c r="F22" s="82"/>
      <c r="G22" s="82"/>
      <c r="H22" s="83"/>
      <c r="I22" s="115" t="s">
        <v>6</v>
      </c>
      <c r="J22" s="67"/>
      <c r="K22" s="91"/>
      <c r="L22" s="1" t="s">
        <v>7</v>
      </c>
      <c r="M22" s="1" t="s">
        <v>8</v>
      </c>
      <c r="N22" s="1" t="s">
        <v>9</v>
      </c>
      <c r="O22" s="90" t="s">
        <v>10</v>
      </c>
      <c r="P22" s="67"/>
      <c r="Q22" s="91"/>
      <c r="R22" s="1" t="s">
        <v>942</v>
      </c>
      <c r="S22" s="90" t="s">
        <v>943</v>
      </c>
      <c r="T22" s="67"/>
      <c r="U22" s="67"/>
      <c r="V22" s="91"/>
      <c r="W22" s="90" t="s">
        <v>944</v>
      </c>
      <c r="X22" s="91"/>
      <c r="Y22" s="1" t="s">
        <v>945</v>
      </c>
      <c r="Z22" s="2" t="s">
        <v>946</v>
      </c>
    </row>
    <row r="23" spans="4:26" ht="15" customHeight="1" x14ac:dyDescent="0.25">
      <c r="D23" s="93" t="s">
        <v>0</v>
      </c>
      <c r="E23" s="67"/>
      <c r="F23" s="67"/>
      <c r="G23" s="67"/>
      <c r="H23" s="94"/>
      <c r="I23" s="117"/>
      <c r="J23" s="67"/>
      <c r="K23" s="91"/>
      <c r="L23" s="3">
        <v>22</v>
      </c>
      <c r="M23" s="3">
        <v>22</v>
      </c>
      <c r="N23" s="3">
        <v>22</v>
      </c>
      <c r="O23" s="92">
        <v>22</v>
      </c>
      <c r="P23" s="67"/>
      <c r="Q23" s="91"/>
      <c r="R23" s="5"/>
      <c r="S23" s="92">
        <v>22</v>
      </c>
      <c r="T23" s="67"/>
      <c r="U23" s="67"/>
      <c r="V23" s="91"/>
      <c r="W23" s="92">
        <v>22</v>
      </c>
      <c r="X23" s="91"/>
      <c r="Y23" s="3">
        <v>22</v>
      </c>
      <c r="Z23" s="4">
        <v>22</v>
      </c>
    </row>
    <row r="24" spans="4:26" ht="20.25" customHeight="1" x14ac:dyDescent="0.25">
      <c r="D24" s="93" t="s">
        <v>24</v>
      </c>
      <c r="E24" s="67"/>
      <c r="F24" s="67"/>
      <c r="G24" s="67"/>
      <c r="H24" s="94"/>
      <c r="I24" s="117"/>
      <c r="J24" s="67"/>
      <c r="K24" s="91"/>
      <c r="L24" s="3">
        <v>0</v>
      </c>
      <c r="M24" s="3">
        <v>0</v>
      </c>
      <c r="N24" s="3">
        <v>0</v>
      </c>
      <c r="O24" s="92">
        <v>0</v>
      </c>
      <c r="P24" s="67"/>
      <c r="Q24" s="91"/>
      <c r="R24" s="5"/>
      <c r="S24" s="92">
        <v>0</v>
      </c>
      <c r="T24" s="67"/>
      <c r="U24" s="67"/>
      <c r="V24" s="91"/>
      <c r="W24" s="92">
        <v>0</v>
      </c>
      <c r="X24" s="91"/>
      <c r="Y24" s="3">
        <v>0</v>
      </c>
      <c r="Z24" s="4">
        <v>0</v>
      </c>
    </row>
    <row r="25" spans="4:26" ht="13.15" customHeight="1" x14ac:dyDescent="0.25">
      <c r="D25" s="93" t="s">
        <v>28</v>
      </c>
      <c r="E25" s="67"/>
      <c r="F25" s="67"/>
      <c r="G25" s="67"/>
      <c r="H25" s="94"/>
      <c r="I25" s="117"/>
      <c r="J25" s="67"/>
      <c r="K25" s="91"/>
      <c r="L25" s="3">
        <v>9.4</v>
      </c>
      <c r="M25" s="3">
        <v>9.5</v>
      </c>
      <c r="N25" s="3">
        <v>9.6999999999999993</v>
      </c>
      <c r="O25" s="92">
        <v>9.8000000000000007</v>
      </c>
      <c r="P25" s="67"/>
      <c r="Q25" s="91"/>
      <c r="R25" s="5"/>
      <c r="S25" s="92">
        <v>5.0999999999999996</v>
      </c>
      <c r="T25" s="67"/>
      <c r="U25" s="67"/>
      <c r="V25" s="91"/>
      <c r="W25" s="92">
        <v>5.2</v>
      </c>
      <c r="X25" s="91"/>
      <c r="Y25" s="3">
        <v>5.3</v>
      </c>
      <c r="Z25" s="4">
        <v>5.4</v>
      </c>
    </row>
    <row r="26" spans="4:26" ht="13.15" customHeight="1" x14ac:dyDescent="0.25">
      <c r="D26" s="93" t="s">
        <v>32</v>
      </c>
      <c r="E26" s="67"/>
      <c r="F26" s="67"/>
      <c r="G26" s="67"/>
      <c r="H26" s="94"/>
      <c r="I26" s="117"/>
      <c r="J26" s="67"/>
      <c r="K26" s="91"/>
      <c r="L26" s="5"/>
      <c r="M26" s="5"/>
      <c r="N26" s="5"/>
      <c r="O26" s="95"/>
      <c r="P26" s="67"/>
      <c r="Q26" s="91"/>
      <c r="R26" s="5"/>
      <c r="S26" s="95"/>
      <c r="T26" s="67"/>
      <c r="U26" s="67"/>
      <c r="V26" s="91"/>
      <c r="W26" s="95"/>
      <c r="X26" s="91"/>
      <c r="Y26" s="5"/>
      <c r="Z26" s="6"/>
    </row>
    <row r="27" spans="4:26" ht="13.15" customHeight="1" x14ac:dyDescent="0.25">
      <c r="D27" s="93" t="s">
        <v>947</v>
      </c>
      <c r="E27" s="67"/>
      <c r="F27" s="67"/>
      <c r="G27" s="67"/>
      <c r="H27" s="94"/>
      <c r="I27" s="117"/>
      <c r="J27" s="67"/>
      <c r="K27" s="91"/>
      <c r="L27" s="5"/>
      <c r="M27" s="5"/>
      <c r="N27" s="5"/>
      <c r="O27" s="95"/>
      <c r="P27" s="67"/>
      <c r="Q27" s="91"/>
      <c r="R27" s="5"/>
      <c r="S27" s="95"/>
      <c r="T27" s="67"/>
      <c r="U27" s="67"/>
      <c r="V27" s="91"/>
      <c r="W27" s="95"/>
      <c r="X27" s="91"/>
      <c r="Y27" s="5"/>
      <c r="Z27" s="6"/>
    </row>
    <row r="28" spans="4:26" ht="20.25" customHeight="1" x14ac:dyDescent="0.25">
      <c r="D28" s="93" t="s">
        <v>36</v>
      </c>
      <c r="E28" s="67"/>
      <c r="F28" s="67"/>
      <c r="G28" s="67"/>
      <c r="H28" s="94"/>
      <c r="I28" s="117"/>
      <c r="J28" s="67"/>
      <c r="K28" s="91"/>
      <c r="L28" s="7">
        <v>0.98299999999999998</v>
      </c>
      <c r="M28" s="7">
        <v>0.98299999999999998</v>
      </c>
      <c r="N28" s="7">
        <v>0.98299999999999998</v>
      </c>
      <c r="O28" s="96">
        <v>0.98299999999999998</v>
      </c>
      <c r="P28" s="67"/>
      <c r="Q28" s="91"/>
      <c r="R28" s="5"/>
      <c r="S28" s="96">
        <v>0.997</v>
      </c>
      <c r="T28" s="67"/>
      <c r="U28" s="67"/>
      <c r="V28" s="91"/>
      <c r="W28" s="96">
        <v>0.997</v>
      </c>
      <c r="X28" s="91"/>
      <c r="Y28" s="7">
        <v>0.997</v>
      </c>
      <c r="Z28" s="8">
        <v>0.997</v>
      </c>
    </row>
    <row r="29" spans="4:26" ht="13.15" customHeight="1" x14ac:dyDescent="0.25">
      <c r="D29" s="93" t="s">
        <v>40</v>
      </c>
      <c r="E29" s="67"/>
      <c r="F29" s="67"/>
      <c r="G29" s="67"/>
      <c r="H29" s="94"/>
      <c r="I29" s="117"/>
      <c r="J29" s="67"/>
      <c r="K29" s="91"/>
      <c r="L29" s="3">
        <v>0</v>
      </c>
      <c r="M29" s="3">
        <v>0</v>
      </c>
      <c r="N29" s="3">
        <v>0</v>
      </c>
      <c r="O29" s="92">
        <v>0</v>
      </c>
      <c r="P29" s="67"/>
      <c r="Q29" s="91"/>
      <c r="R29" s="5"/>
      <c r="S29" s="92">
        <v>0</v>
      </c>
      <c r="T29" s="67"/>
      <c r="U29" s="67"/>
      <c r="V29" s="91"/>
      <c r="W29" s="92">
        <v>0</v>
      </c>
      <c r="X29" s="91"/>
      <c r="Y29" s="3">
        <v>0</v>
      </c>
      <c r="Z29" s="4">
        <v>0</v>
      </c>
    </row>
    <row r="30" spans="4:26" ht="13.15" customHeight="1" x14ac:dyDescent="0.25">
      <c r="D30" s="97" t="s">
        <v>44</v>
      </c>
      <c r="E30" s="67"/>
      <c r="F30" s="67"/>
      <c r="G30" s="67"/>
      <c r="H30" s="94"/>
      <c r="I30" s="182"/>
      <c r="J30" s="67"/>
      <c r="K30" s="91"/>
      <c r="L30" s="9">
        <v>9.4</v>
      </c>
      <c r="M30" s="9">
        <v>9.5</v>
      </c>
      <c r="N30" s="9">
        <v>9.6999999999999993</v>
      </c>
      <c r="O30" s="98">
        <v>9.8000000000000007</v>
      </c>
      <c r="P30" s="67"/>
      <c r="Q30" s="91"/>
      <c r="R30" s="16"/>
      <c r="S30" s="98">
        <v>5.0999999999999996</v>
      </c>
      <c r="T30" s="67"/>
      <c r="U30" s="67"/>
      <c r="V30" s="91"/>
      <c r="W30" s="98">
        <v>5.2</v>
      </c>
      <c r="X30" s="91"/>
      <c r="Y30" s="9">
        <v>5.3</v>
      </c>
      <c r="Z30" s="10">
        <v>5.4</v>
      </c>
    </row>
    <row r="31" spans="4:26" x14ac:dyDescent="0.25">
      <c r="D31" s="93" t="s">
        <v>1438</v>
      </c>
      <c r="E31" s="67"/>
      <c r="F31" s="67"/>
      <c r="G31" s="67"/>
      <c r="H31" s="94"/>
      <c r="I31" s="117"/>
      <c r="J31" s="67"/>
      <c r="K31" s="91"/>
      <c r="L31" s="5">
        <v>0.5</v>
      </c>
      <c r="M31" s="5">
        <v>0.5</v>
      </c>
      <c r="N31" s="5">
        <v>0.5</v>
      </c>
      <c r="O31" s="95">
        <v>0.5</v>
      </c>
      <c r="P31" s="67"/>
      <c r="Q31" s="91"/>
      <c r="R31" s="5"/>
      <c r="S31" s="95">
        <v>0.3</v>
      </c>
      <c r="T31" s="67"/>
      <c r="U31" s="67"/>
      <c r="V31" s="91"/>
      <c r="W31" s="95">
        <v>0.3</v>
      </c>
      <c r="X31" s="91"/>
      <c r="Y31" s="5">
        <v>0.3</v>
      </c>
      <c r="Z31" s="6">
        <v>0.3</v>
      </c>
    </row>
    <row r="32" spans="4:26" x14ac:dyDescent="0.25">
      <c r="D32" s="93" t="s">
        <v>1439</v>
      </c>
      <c r="E32" s="67"/>
      <c r="F32" s="67"/>
      <c r="G32" s="67"/>
      <c r="H32" s="94"/>
      <c r="I32" s="117"/>
      <c r="J32" s="67"/>
      <c r="K32" s="91"/>
      <c r="L32" s="5" t="s">
        <v>1440</v>
      </c>
      <c r="M32" s="5" t="s">
        <v>1440</v>
      </c>
      <c r="N32" s="5" t="s">
        <v>1440</v>
      </c>
      <c r="O32" s="95" t="s">
        <v>1440</v>
      </c>
      <c r="P32" s="67"/>
      <c r="Q32" s="91"/>
      <c r="R32" s="5"/>
      <c r="S32" s="95" t="s">
        <v>1440</v>
      </c>
      <c r="T32" s="67"/>
      <c r="U32" s="67"/>
      <c r="V32" s="91"/>
      <c r="W32" s="95" t="s">
        <v>1440</v>
      </c>
      <c r="X32" s="91"/>
      <c r="Y32" s="5" t="s">
        <v>1440</v>
      </c>
      <c r="Z32" s="6" t="s">
        <v>1440</v>
      </c>
    </row>
    <row r="33" spans="4:26" ht="13.15" customHeight="1" x14ac:dyDescent="0.25">
      <c r="D33" s="93" t="s">
        <v>56</v>
      </c>
      <c r="E33" s="67"/>
      <c r="F33" s="67"/>
      <c r="G33" s="67"/>
      <c r="H33" s="94"/>
      <c r="I33" s="117"/>
      <c r="J33" s="67"/>
      <c r="K33" s="91"/>
      <c r="L33" s="3">
        <v>9.4</v>
      </c>
      <c r="M33" s="3">
        <v>9.5</v>
      </c>
      <c r="N33" s="3">
        <v>9.6999999999999993</v>
      </c>
      <c r="O33" s="92">
        <v>9.8000000000000007</v>
      </c>
      <c r="P33" s="67"/>
      <c r="Q33" s="91"/>
      <c r="R33" s="5"/>
      <c r="S33" s="92">
        <v>5.0999999999999996</v>
      </c>
      <c r="T33" s="67"/>
      <c r="U33" s="67"/>
      <c r="V33" s="91"/>
      <c r="W33" s="92">
        <v>5.2</v>
      </c>
      <c r="X33" s="91"/>
      <c r="Y33" s="3">
        <v>5.3</v>
      </c>
      <c r="Z33" s="4">
        <v>5.4</v>
      </c>
    </row>
    <row r="34" spans="4:26" x14ac:dyDescent="0.25">
      <c r="D34" s="93" t="s">
        <v>61</v>
      </c>
      <c r="E34" s="67"/>
      <c r="F34" s="67"/>
      <c r="G34" s="67"/>
      <c r="H34" s="94"/>
      <c r="I34" s="117"/>
      <c r="J34" s="67"/>
      <c r="K34" s="91"/>
      <c r="L34" s="3">
        <v>0</v>
      </c>
      <c r="M34" s="3">
        <v>0</v>
      </c>
      <c r="N34" s="3">
        <v>0</v>
      </c>
      <c r="O34" s="92">
        <v>0</v>
      </c>
      <c r="P34" s="67"/>
      <c r="Q34" s="91"/>
      <c r="R34" s="5"/>
      <c r="S34" s="92">
        <v>0</v>
      </c>
      <c r="T34" s="67"/>
      <c r="U34" s="67"/>
      <c r="V34" s="91"/>
      <c r="W34" s="92">
        <v>0</v>
      </c>
      <c r="X34" s="91"/>
      <c r="Y34" s="3">
        <v>0</v>
      </c>
      <c r="Z34" s="4">
        <v>0</v>
      </c>
    </row>
    <row r="35" spans="4:26" ht="20.25" customHeight="1" x14ac:dyDescent="0.25">
      <c r="D35" s="93" t="s">
        <v>65</v>
      </c>
      <c r="E35" s="67"/>
      <c r="F35" s="67"/>
      <c r="G35" s="67"/>
      <c r="H35" s="94"/>
      <c r="I35" s="117"/>
      <c r="J35" s="67"/>
      <c r="K35" s="91"/>
      <c r="L35" s="3">
        <v>0</v>
      </c>
      <c r="M35" s="3">
        <v>0</v>
      </c>
      <c r="N35" s="3">
        <v>0</v>
      </c>
      <c r="O35" s="92">
        <v>0</v>
      </c>
      <c r="P35" s="67"/>
      <c r="Q35" s="91"/>
      <c r="R35" s="5"/>
      <c r="S35" s="92">
        <v>0</v>
      </c>
      <c r="T35" s="67"/>
      <c r="U35" s="67"/>
      <c r="V35" s="91"/>
      <c r="W35" s="92">
        <v>0</v>
      </c>
      <c r="X35" s="91"/>
      <c r="Y35" s="3">
        <v>0</v>
      </c>
      <c r="Z35" s="4">
        <v>0</v>
      </c>
    </row>
    <row r="36" spans="4:26" x14ac:dyDescent="0.25">
      <c r="D36" s="93" t="s">
        <v>70</v>
      </c>
      <c r="E36" s="67"/>
      <c r="F36" s="67"/>
      <c r="G36" s="67"/>
      <c r="H36" s="94"/>
      <c r="I36" s="117"/>
      <c r="J36" s="67"/>
      <c r="K36" s="91"/>
      <c r="L36" s="3">
        <v>10</v>
      </c>
      <c r="M36" s="3">
        <v>10</v>
      </c>
      <c r="N36" s="3">
        <v>10</v>
      </c>
      <c r="O36" s="92">
        <v>10</v>
      </c>
      <c r="P36" s="67"/>
      <c r="Q36" s="91"/>
      <c r="R36" s="5"/>
      <c r="S36" s="92">
        <v>10</v>
      </c>
      <c r="T36" s="67"/>
      <c r="U36" s="67"/>
      <c r="V36" s="91"/>
      <c r="W36" s="92">
        <v>10</v>
      </c>
      <c r="X36" s="91"/>
      <c r="Y36" s="3">
        <v>10</v>
      </c>
      <c r="Z36" s="4">
        <v>10</v>
      </c>
    </row>
    <row r="37" spans="4:26" x14ac:dyDescent="0.25">
      <c r="D37" s="93" t="s">
        <v>73</v>
      </c>
      <c r="E37" s="67"/>
      <c r="F37" s="67"/>
      <c r="G37" s="67"/>
      <c r="H37" s="94"/>
      <c r="I37" s="117"/>
      <c r="J37" s="67"/>
      <c r="K37" s="91"/>
      <c r="L37" s="3">
        <v>4</v>
      </c>
      <c r="M37" s="3">
        <v>4</v>
      </c>
      <c r="N37" s="3">
        <v>4</v>
      </c>
      <c r="O37" s="92">
        <v>4</v>
      </c>
      <c r="P37" s="67"/>
      <c r="Q37" s="91"/>
      <c r="R37" s="5"/>
      <c r="S37" s="92">
        <v>4</v>
      </c>
      <c r="T37" s="67"/>
      <c r="U37" s="67"/>
      <c r="V37" s="91"/>
      <c r="W37" s="92">
        <v>4</v>
      </c>
      <c r="X37" s="91"/>
      <c r="Y37" s="3">
        <v>4</v>
      </c>
      <c r="Z37" s="4">
        <v>4</v>
      </c>
    </row>
    <row r="38" spans="4:26" x14ac:dyDescent="0.25">
      <c r="D38" s="93" t="s">
        <v>77</v>
      </c>
      <c r="E38" s="67"/>
      <c r="F38" s="67"/>
      <c r="G38" s="67"/>
      <c r="H38" s="94"/>
      <c r="I38" s="117"/>
      <c r="J38" s="67"/>
      <c r="K38" s="91"/>
      <c r="L38" s="3">
        <v>0</v>
      </c>
      <c r="M38" s="3">
        <v>0</v>
      </c>
      <c r="N38" s="3">
        <v>0</v>
      </c>
      <c r="O38" s="92">
        <v>0</v>
      </c>
      <c r="P38" s="67"/>
      <c r="Q38" s="91"/>
      <c r="R38" s="5"/>
      <c r="S38" s="92">
        <v>0</v>
      </c>
      <c r="T38" s="67"/>
      <c r="U38" s="67"/>
      <c r="V38" s="91"/>
      <c r="W38" s="92">
        <v>0</v>
      </c>
      <c r="X38" s="91"/>
      <c r="Y38" s="3">
        <v>0</v>
      </c>
      <c r="Z38" s="4">
        <v>0</v>
      </c>
    </row>
    <row r="39" spans="4:26" x14ac:dyDescent="0.25">
      <c r="D39" s="93" t="s">
        <v>81</v>
      </c>
      <c r="E39" s="67"/>
      <c r="F39" s="67"/>
      <c r="G39" s="67"/>
      <c r="H39" s="94"/>
      <c r="I39" s="117"/>
      <c r="J39" s="67"/>
      <c r="K39" s="91"/>
      <c r="L39" s="3">
        <v>0</v>
      </c>
      <c r="M39" s="3">
        <v>0</v>
      </c>
      <c r="N39" s="3">
        <v>0</v>
      </c>
      <c r="O39" s="92">
        <v>0</v>
      </c>
      <c r="P39" s="67"/>
      <c r="Q39" s="91"/>
      <c r="R39" s="5"/>
      <c r="S39" s="92">
        <v>0</v>
      </c>
      <c r="T39" s="67"/>
      <c r="U39" s="67"/>
      <c r="V39" s="91"/>
      <c r="W39" s="92">
        <v>0</v>
      </c>
      <c r="X39" s="91"/>
      <c r="Y39" s="3">
        <v>0</v>
      </c>
      <c r="Z39" s="4">
        <v>0</v>
      </c>
    </row>
    <row r="40" spans="4:26" ht="21" customHeight="1" x14ac:dyDescent="0.25">
      <c r="D40" s="157" t="s">
        <v>951</v>
      </c>
      <c r="E40" s="158"/>
      <c r="F40" s="158"/>
      <c r="G40" s="158"/>
      <c r="H40" s="159"/>
      <c r="I40" s="177"/>
      <c r="J40" s="130"/>
      <c r="K40" s="129"/>
      <c r="L40" s="55"/>
      <c r="M40" s="55"/>
      <c r="N40" s="55"/>
      <c r="O40" s="178"/>
      <c r="P40" s="130"/>
      <c r="Q40" s="129"/>
      <c r="R40" s="55"/>
      <c r="S40" s="178"/>
      <c r="T40" s="130"/>
      <c r="U40" s="130"/>
      <c r="V40" s="129"/>
      <c r="W40" s="178"/>
      <c r="X40" s="129"/>
      <c r="Y40" s="55"/>
      <c r="Z40" s="56"/>
    </row>
    <row r="41" spans="4:26" ht="21.75" customHeight="1" x14ac:dyDescent="0.25">
      <c r="D41" s="157" t="s">
        <v>85</v>
      </c>
      <c r="E41" s="158"/>
      <c r="F41" s="158"/>
      <c r="G41" s="158"/>
      <c r="H41" s="159"/>
      <c r="I41" s="177"/>
      <c r="J41" s="130"/>
      <c r="K41" s="129"/>
      <c r="L41" s="55"/>
      <c r="M41" s="55"/>
      <c r="N41" s="55"/>
      <c r="O41" s="178"/>
      <c r="P41" s="130"/>
      <c r="Q41" s="129"/>
      <c r="R41" s="55"/>
      <c r="S41" s="178"/>
      <c r="T41" s="130"/>
      <c r="U41" s="130"/>
      <c r="V41" s="129"/>
      <c r="W41" s="178"/>
      <c r="X41" s="129"/>
      <c r="Y41" s="55"/>
      <c r="Z41" s="56"/>
    </row>
    <row r="42" spans="4:26" x14ac:dyDescent="0.25">
      <c r="D42" s="93" t="s">
        <v>89</v>
      </c>
      <c r="E42" s="67"/>
      <c r="F42" s="67"/>
      <c r="G42" s="67"/>
      <c r="H42" s="94"/>
      <c r="I42" s="117"/>
      <c r="J42" s="67"/>
      <c r="K42" s="91"/>
      <c r="L42" s="5"/>
      <c r="M42" s="5"/>
      <c r="N42" s="5"/>
      <c r="O42" s="95"/>
      <c r="P42" s="67"/>
      <c r="Q42" s="91"/>
      <c r="R42" s="5"/>
      <c r="S42" s="95"/>
      <c r="T42" s="67"/>
      <c r="U42" s="67"/>
      <c r="V42" s="91"/>
      <c r="W42" s="95"/>
      <c r="X42" s="91"/>
      <c r="Y42" s="5"/>
      <c r="Z42" s="6"/>
    </row>
    <row r="43" spans="4:26" x14ac:dyDescent="0.25">
      <c r="D43" s="93" t="s">
        <v>93</v>
      </c>
      <c r="E43" s="67"/>
      <c r="F43" s="67"/>
      <c r="G43" s="67"/>
      <c r="H43" s="94"/>
      <c r="I43" s="117"/>
      <c r="J43" s="67"/>
      <c r="K43" s="91"/>
      <c r="L43" s="5"/>
      <c r="M43" s="5"/>
      <c r="N43" s="5"/>
      <c r="O43" s="95"/>
      <c r="P43" s="67"/>
      <c r="Q43" s="91"/>
      <c r="R43" s="5"/>
      <c r="S43" s="95"/>
      <c r="T43" s="67"/>
      <c r="U43" s="67"/>
      <c r="V43" s="91"/>
      <c r="W43" s="95"/>
      <c r="X43" s="91"/>
      <c r="Y43" s="5"/>
      <c r="Z43" s="6"/>
    </row>
    <row r="44" spans="4:26" ht="18" x14ac:dyDescent="0.25">
      <c r="D44" s="93" t="s">
        <v>97</v>
      </c>
      <c r="E44" s="67"/>
      <c r="F44" s="67"/>
      <c r="G44" s="67"/>
      <c r="H44" s="94"/>
      <c r="I44" s="117"/>
      <c r="J44" s="67"/>
      <c r="K44" s="91"/>
      <c r="L44" s="5" t="s">
        <v>962</v>
      </c>
      <c r="M44" s="5" t="s">
        <v>962</v>
      </c>
      <c r="N44" s="5" t="s">
        <v>962</v>
      </c>
      <c r="O44" s="95" t="s">
        <v>962</v>
      </c>
      <c r="P44" s="67"/>
      <c r="Q44" s="91"/>
      <c r="R44" s="5"/>
      <c r="S44" s="95" t="s">
        <v>962</v>
      </c>
      <c r="T44" s="67"/>
      <c r="U44" s="67"/>
      <c r="V44" s="91"/>
      <c r="W44" s="95" t="s">
        <v>962</v>
      </c>
      <c r="X44" s="91"/>
      <c r="Y44" s="5" t="s">
        <v>962</v>
      </c>
      <c r="Z44" s="6" t="s">
        <v>962</v>
      </c>
    </row>
    <row r="45" spans="4:26" x14ac:dyDescent="0.25">
      <c r="D45" s="109" t="s">
        <v>101</v>
      </c>
      <c r="E45" s="110"/>
      <c r="F45" s="110"/>
      <c r="G45" s="110"/>
      <c r="H45" s="111"/>
      <c r="I45" s="127"/>
      <c r="J45" s="112"/>
      <c r="K45" s="105"/>
      <c r="L45" s="11" t="s">
        <v>953</v>
      </c>
      <c r="M45" s="11" t="s">
        <v>953</v>
      </c>
      <c r="N45" s="11" t="s">
        <v>953</v>
      </c>
      <c r="O45" s="104" t="s">
        <v>953</v>
      </c>
      <c r="P45" s="112"/>
      <c r="Q45" s="105"/>
      <c r="R45" s="15"/>
      <c r="S45" s="106" t="s">
        <v>953</v>
      </c>
      <c r="T45" s="108"/>
      <c r="U45" s="108"/>
      <c r="V45" s="107"/>
      <c r="W45" s="106" t="s">
        <v>953</v>
      </c>
      <c r="X45" s="107"/>
      <c r="Y45" s="12" t="s">
        <v>953</v>
      </c>
      <c r="Z45" s="13" t="s">
        <v>953</v>
      </c>
    </row>
    <row r="46" spans="4:26" ht="2.4500000000000002" customHeight="1" x14ac:dyDescent="0.25"/>
    <row r="47" spans="4:26" ht="0.6" customHeight="1" x14ac:dyDescent="0.25"/>
    <row r="48" spans="4:26" ht="0" hidden="1" customHeight="1" x14ac:dyDescent="0.25"/>
    <row r="50" spans="4:4" x14ac:dyDescent="0.25">
      <c r="D50" s="17" t="s">
        <v>954</v>
      </c>
    </row>
  </sheetData>
  <sheetProtection algorithmName="SHA-512" hashValue="6VAk+dJ+x1BM9NcvbWRg/mhFLBzj++4wdRHMt+IRasY7cmanTo/L6KP2RpPN4AI0p7mFMYjSgX1Cm50d+zQjuw==" saltValue="MMLgKV5ZfTvBv2C0CnvLkg==" spinCount="100000" sheet="1" objects="1" scenarios="1"/>
  <mergeCells count="136">
    <mergeCell ref="D45:H45"/>
    <mergeCell ref="I45:K45"/>
    <mergeCell ref="O45:Q45"/>
    <mergeCell ref="S45:V45"/>
    <mergeCell ref="W45:X45"/>
    <mergeCell ref="D44:H44"/>
    <mergeCell ref="I44:K44"/>
    <mergeCell ref="O44:Q44"/>
    <mergeCell ref="S44:V44"/>
    <mergeCell ref="W44:X44"/>
    <mergeCell ref="D43:H43"/>
    <mergeCell ref="I43:K43"/>
    <mergeCell ref="O43:Q43"/>
    <mergeCell ref="S43:V43"/>
    <mergeCell ref="W43:X43"/>
    <mergeCell ref="D42:H42"/>
    <mergeCell ref="I42:K42"/>
    <mergeCell ref="O42:Q42"/>
    <mergeCell ref="S42:V42"/>
    <mergeCell ref="W42:X42"/>
    <mergeCell ref="D39:H39"/>
    <mergeCell ref="I39:K39"/>
    <mergeCell ref="O39:Q39"/>
    <mergeCell ref="S39:V39"/>
    <mergeCell ref="W39:X39"/>
    <mergeCell ref="D38:H38"/>
    <mergeCell ref="I38:K38"/>
    <mergeCell ref="O38:Q38"/>
    <mergeCell ref="S38:V38"/>
    <mergeCell ref="W38:X38"/>
    <mergeCell ref="D37:H37"/>
    <mergeCell ref="I37:K37"/>
    <mergeCell ref="O37:Q37"/>
    <mergeCell ref="S37:V37"/>
    <mergeCell ref="W37:X37"/>
    <mergeCell ref="D36:H36"/>
    <mergeCell ref="I36:K36"/>
    <mergeCell ref="O36:Q36"/>
    <mergeCell ref="S36:V36"/>
    <mergeCell ref="W36:X36"/>
    <mergeCell ref="D35:H35"/>
    <mergeCell ref="I35:K35"/>
    <mergeCell ref="O35:Q35"/>
    <mergeCell ref="S35:V35"/>
    <mergeCell ref="W35:X35"/>
    <mergeCell ref="D34:H34"/>
    <mergeCell ref="I34:K34"/>
    <mergeCell ref="O34:Q34"/>
    <mergeCell ref="S34:V34"/>
    <mergeCell ref="W34:X34"/>
    <mergeCell ref="D33:H33"/>
    <mergeCell ref="I33:K33"/>
    <mergeCell ref="O33:Q33"/>
    <mergeCell ref="S33:V33"/>
    <mergeCell ref="W33:X33"/>
    <mergeCell ref="D32:H32"/>
    <mergeCell ref="I32:K32"/>
    <mergeCell ref="O32:Q32"/>
    <mergeCell ref="S32:V32"/>
    <mergeCell ref="W32:X32"/>
    <mergeCell ref="D31:H31"/>
    <mergeCell ref="I31:K31"/>
    <mergeCell ref="O31:Q31"/>
    <mergeCell ref="S31:V31"/>
    <mergeCell ref="W31:X31"/>
    <mergeCell ref="D30:H30"/>
    <mergeCell ref="I30:K30"/>
    <mergeCell ref="O30:Q30"/>
    <mergeCell ref="S30:V30"/>
    <mergeCell ref="W30:X30"/>
    <mergeCell ref="D29:H29"/>
    <mergeCell ref="I29:K29"/>
    <mergeCell ref="O29:Q29"/>
    <mergeCell ref="S29:V29"/>
    <mergeCell ref="W29:X29"/>
    <mergeCell ref="D28:H28"/>
    <mergeCell ref="I28:K28"/>
    <mergeCell ref="O28:Q28"/>
    <mergeCell ref="S28:V28"/>
    <mergeCell ref="W28:X28"/>
    <mergeCell ref="D27:H27"/>
    <mergeCell ref="I27:K27"/>
    <mergeCell ref="O27:Q27"/>
    <mergeCell ref="S27:V27"/>
    <mergeCell ref="W27:X27"/>
    <mergeCell ref="D26:H26"/>
    <mergeCell ref="I26:K26"/>
    <mergeCell ref="O26:Q26"/>
    <mergeCell ref="S26:V26"/>
    <mergeCell ref="W26:X26"/>
    <mergeCell ref="D25:H25"/>
    <mergeCell ref="I25:K25"/>
    <mergeCell ref="O25:Q25"/>
    <mergeCell ref="S25:V25"/>
    <mergeCell ref="W25:X25"/>
    <mergeCell ref="D24:H24"/>
    <mergeCell ref="I24:K24"/>
    <mergeCell ref="O24:Q24"/>
    <mergeCell ref="S24:V24"/>
    <mergeCell ref="W24:X24"/>
    <mergeCell ref="D23:H23"/>
    <mergeCell ref="I23:K23"/>
    <mergeCell ref="O23:Q23"/>
    <mergeCell ref="S23:V23"/>
    <mergeCell ref="W23:X23"/>
    <mergeCell ref="B16:AD16"/>
    <mergeCell ref="K18:O18"/>
    <mergeCell ref="U18:W18"/>
    <mergeCell ref="D21:H22"/>
    <mergeCell ref="I21:Q21"/>
    <mergeCell ref="R21:Z21"/>
    <mergeCell ref="I22:K22"/>
    <mergeCell ref="O22:Q22"/>
    <mergeCell ref="S22:V22"/>
    <mergeCell ref="W22:X22"/>
    <mergeCell ref="B7:E9"/>
    <mergeCell ref="H7:AC7"/>
    <mergeCell ref="H9:AC10"/>
    <mergeCell ref="H12:AC12"/>
    <mergeCell ref="A14:D14"/>
    <mergeCell ref="H14:AC14"/>
    <mergeCell ref="C1:AE1"/>
    <mergeCell ref="B3:E3"/>
    <mergeCell ref="H3:P5"/>
    <mergeCell ref="Q3:S4"/>
    <mergeCell ref="V3:AB5"/>
    <mergeCell ref="D40:H40"/>
    <mergeCell ref="I40:K40"/>
    <mergeCell ref="O40:Q40"/>
    <mergeCell ref="S40:V40"/>
    <mergeCell ref="W40:X40"/>
    <mergeCell ref="D41:H41"/>
    <mergeCell ref="I41:K41"/>
    <mergeCell ref="O41:Q41"/>
    <mergeCell ref="S41:V41"/>
    <mergeCell ref="W41:X41"/>
  </mergeCells>
  <hyperlinks>
    <hyperlink ref="E3" location="INDEX!A1" display="Return to Index" xr:uid="{C5B45DB0-E69A-4B5B-85C1-4C1675B29D6D}"/>
    <hyperlink ref="D50" location="INDEX!A1" display="Return to Index" xr:uid="{CA755478-BC36-45D8-A8E8-AB5411335AA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Gracem - Gracemere (66/11kV)</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7"/>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1441</v>
      </c>
      <c r="J3" s="69"/>
      <c r="K3" s="69"/>
      <c r="L3" s="69"/>
      <c r="M3" s="69"/>
      <c r="N3" s="69"/>
      <c r="O3" s="69"/>
      <c r="P3" s="69"/>
      <c r="Q3" s="69"/>
      <c r="R3" s="69"/>
      <c r="S3" s="69"/>
      <c r="V3" s="71" t="s">
        <v>929</v>
      </c>
      <c r="W3" s="69"/>
      <c r="Y3" s="72" t="s">
        <v>930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1442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3.8</v>
      </c>
      <c r="K26" s="91"/>
      <c r="L26" s="116">
        <v>3.8</v>
      </c>
      <c r="M26" s="91"/>
      <c r="N26" s="116">
        <v>3.8</v>
      </c>
      <c r="O26" s="91"/>
      <c r="P26" s="116">
        <v>3.8</v>
      </c>
      <c r="Q26" s="67"/>
      <c r="R26" s="91"/>
      <c r="S26" s="116">
        <v>3.8</v>
      </c>
      <c r="T26" s="91"/>
      <c r="U26" s="116">
        <v>3.8</v>
      </c>
      <c r="V26" s="91"/>
      <c r="W26" s="116">
        <v>3.8</v>
      </c>
      <c r="X26" s="67"/>
      <c r="Y26" s="67"/>
      <c r="Z26" s="67"/>
      <c r="AA26" s="91"/>
      <c r="AB26" s="3">
        <v>3.8</v>
      </c>
      <c r="AC26" s="92">
        <v>3.8</v>
      </c>
      <c r="AD26" s="67"/>
      <c r="AE26" s="91"/>
      <c r="AF26" s="4">
        <v>3.8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0.3</v>
      </c>
      <c r="K28" s="91"/>
      <c r="L28" s="116">
        <v>0.3</v>
      </c>
      <c r="M28" s="91"/>
      <c r="N28" s="116">
        <v>0.3</v>
      </c>
      <c r="O28" s="91"/>
      <c r="P28" s="116">
        <v>0.3</v>
      </c>
      <c r="Q28" s="67"/>
      <c r="R28" s="91"/>
      <c r="S28" s="116">
        <v>0.3</v>
      </c>
      <c r="T28" s="91"/>
      <c r="U28" s="116">
        <v>0.3</v>
      </c>
      <c r="V28" s="91"/>
      <c r="W28" s="116">
        <v>0.3</v>
      </c>
      <c r="X28" s="67"/>
      <c r="Y28" s="67"/>
      <c r="Z28" s="67"/>
      <c r="AA28" s="91"/>
      <c r="AB28" s="3">
        <v>0.3</v>
      </c>
      <c r="AC28" s="92">
        <v>0.3</v>
      </c>
      <c r="AD28" s="67"/>
      <c r="AE28" s="91"/>
      <c r="AF28" s="4">
        <v>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0.93200000000000005</v>
      </c>
      <c r="K31" s="91"/>
      <c r="L31" s="118">
        <v>0.93200000000000005</v>
      </c>
      <c r="M31" s="91"/>
      <c r="N31" s="118">
        <v>0.93200000000000005</v>
      </c>
      <c r="O31" s="91"/>
      <c r="P31" s="118">
        <v>0.93200000000000005</v>
      </c>
      <c r="Q31" s="67"/>
      <c r="R31" s="91"/>
      <c r="S31" s="118">
        <v>0.93200000000000005</v>
      </c>
      <c r="T31" s="91"/>
      <c r="U31" s="118">
        <v>0.86799999999999999</v>
      </c>
      <c r="V31" s="91"/>
      <c r="W31" s="118">
        <v>0.86799999999999999</v>
      </c>
      <c r="X31" s="67"/>
      <c r="Y31" s="67"/>
      <c r="Z31" s="67"/>
      <c r="AA31" s="91"/>
      <c r="AB31" s="7">
        <v>0.86799999999999999</v>
      </c>
      <c r="AC31" s="96">
        <v>0.86799999999999999</v>
      </c>
      <c r="AD31" s="67"/>
      <c r="AE31" s="91"/>
      <c r="AF31" s="8">
        <v>0.86799999999999999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0.3</v>
      </c>
      <c r="K33" s="91"/>
      <c r="L33" s="119">
        <v>0.3</v>
      </c>
      <c r="M33" s="91"/>
      <c r="N33" s="119">
        <v>0.3</v>
      </c>
      <c r="O33" s="91"/>
      <c r="P33" s="119">
        <v>0.3</v>
      </c>
      <c r="Q33" s="67"/>
      <c r="R33" s="91"/>
      <c r="S33" s="119">
        <v>0.3</v>
      </c>
      <c r="T33" s="91"/>
      <c r="U33" s="119">
        <v>0.3</v>
      </c>
      <c r="V33" s="91"/>
      <c r="W33" s="119">
        <v>0.3</v>
      </c>
      <c r="X33" s="67"/>
      <c r="Y33" s="67"/>
      <c r="Z33" s="67"/>
      <c r="AA33" s="91"/>
      <c r="AB33" s="9">
        <v>0.3</v>
      </c>
      <c r="AC33" s="98">
        <v>0.3</v>
      </c>
      <c r="AD33" s="67"/>
      <c r="AE33" s="91"/>
      <c r="AF33" s="10">
        <v>0.3</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6">
        <v>0.3</v>
      </c>
      <c r="K36" s="91"/>
      <c r="L36" s="116">
        <v>0.3</v>
      </c>
      <c r="M36" s="91"/>
      <c r="N36" s="116">
        <v>0.3</v>
      </c>
      <c r="O36" s="91"/>
      <c r="P36" s="116">
        <v>0.3</v>
      </c>
      <c r="Q36" s="67"/>
      <c r="R36" s="91"/>
      <c r="S36" s="116">
        <v>0.3</v>
      </c>
      <c r="T36" s="91"/>
      <c r="U36" s="116">
        <v>0.3</v>
      </c>
      <c r="V36" s="91"/>
      <c r="W36" s="116">
        <v>0.3</v>
      </c>
      <c r="X36" s="67"/>
      <c r="Y36" s="67"/>
      <c r="Z36" s="67"/>
      <c r="AA36" s="91"/>
      <c r="AB36" s="3">
        <v>0.3</v>
      </c>
      <c r="AC36" s="92">
        <v>0.3</v>
      </c>
      <c r="AD36" s="67"/>
      <c r="AE36" s="91"/>
      <c r="AF36" s="4">
        <v>0.3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0.3</v>
      </c>
      <c r="K39" s="91"/>
      <c r="L39" s="116">
        <v>0.3</v>
      </c>
      <c r="M39" s="91"/>
      <c r="N39" s="116">
        <v>0.3</v>
      </c>
      <c r="O39" s="91"/>
      <c r="P39" s="116">
        <v>0.3</v>
      </c>
      <c r="Q39" s="67"/>
      <c r="R39" s="91"/>
      <c r="S39" s="116">
        <v>0.3</v>
      </c>
      <c r="T39" s="91"/>
      <c r="U39" s="116">
        <v>0.3</v>
      </c>
      <c r="V39" s="91"/>
      <c r="W39" s="116">
        <v>0.3</v>
      </c>
      <c r="X39" s="67"/>
      <c r="Y39" s="67"/>
      <c r="Z39" s="67"/>
      <c r="AA39" s="91"/>
      <c r="AB39" s="3">
        <v>0.3</v>
      </c>
      <c r="AC39" s="92">
        <v>0.3</v>
      </c>
      <c r="AD39" s="67"/>
      <c r="AE39" s="91"/>
      <c r="AF39" s="4">
        <v>0.3</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f>J43</f>
        <v>0</v>
      </c>
      <c r="M43" s="103"/>
      <c r="N43" s="102">
        <f>J43</f>
        <v>0</v>
      </c>
      <c r="O43" s="103"/>
      <c r="P43" s="102">
        <f>J43</f>
        <v>0</v>
      </c>
      <c r="Q43" s="100"/>
      <c r="R43" s="103"/>
      <c r="S43" s="102">
        <f>J43</f>
        <v>0</v>
      </c>
      <c r="T43" s="103"/>
      <c r="U43" s="113">
        <f>J43</f>
        <v>0</v>
      </c>
      <c r="V43" s="114"/>
      <c r="W43" s="102">
        <f>J43</f>
        <v>0</v>
      </c>
      <c r="X43" s="100"/>
      <c r="Y43" s="100"/>
      <c r="Z43" s="100"/>
      <c r="AA43" s="103"/>
      <c r="AB43" s="18">
        <f>J43</f>
        <v>0</v>
      </c>
      <c r="AC43" s="102">
        <f>J43</f>
        <v>0</v>
      </c>
      <c r="AD43" s="100"/>
      <c r="AE43" s="103"/>
      <c r="AF43" s="19">
        <f>J43</f>
        <v>0</v>
      </c>
    </row>
    <row r="44" spans="5:32" ht="22.5" customHeight="1" x14ac:dyDescent="0.25">
      <c r="E44" s="99" t="s">
        <v>85</v>
      </c>
      <c r="F44" s="100"/>
      <c r="G44" s="100"/>
      <c r="H44" s="100"/>
      <c r="I44" s="101"/>
      <c r="J44" s="102">
        <v>0</v>
      </c>
      <c r="K44" s="103"/>
      <c r="L44" s="102">
        <f>J44</f>
        <v>0</v>
      </c>
      <c r="M44" s="103"/>
      <c r="N44" s="102">
        <f>J44</f>
        <v>0</v>
      </c>
      <c r="O44" s="103"/>
      <c r="P44" s="102">
        <f>J44</f>
        <v>0</v>
      </c>
      <c r="Q44" s="100"/>
      <c r="R44" s="103"/>
      <c r="S44" s="102">
        <f>J44</f>
        <v>0</v>
      </c>
      <c r="T44" s="103"/>
      <c r="U44" s="102">
        <f>J44</f>
        <v>0</v>
      </c>
      <c r="V44" s="103"/>
      <c r="W44" s="102">
        <f>J44</f>
        <v>0</v>
      </c>
      <c r="X44" s="100"/>
      <c r="Y44" s="100"/>
      <c r="Z44" s="100"/>
      <c r="AA44" s="103"/>
      <c r="AB44" s="18">
        <f>J44</f>
        <v>0</v>
      </c>
      <c r="AC44" s="102">
        <f>J44</f>
        <v>0</v>
      </c>
      <c r="AD44" s="100"/>
      <c r="AE44" s="103"/>
      <c r="AF44" s="19">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eFh3ChOMIB6AXjc2+yzUR8DjctHhdO3qkxgSC8ym4IyCESPvIIUMNA0j5/fHJsqyEgV1dFxATy+3xmKb4dA+w==" saltValue="t/OXap8IxBwWNDQbynmRh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2086D4D-3748-4CDC-BCF3-E5A244F9CAAA}"/>
    <hyperlink ref="E53" location="INDEX!A1" display="Return to Index" xr:uid="{32F47CAA-5EBF-40B8-A6AA-CCC3E6910EA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GRCR - Granite Creek (66/22kV)</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997</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1001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23.9</v>
      </c>
      <c r="K26" s="91"/>
      <c r="L26" s="116">
        <v>23.9</v>
      </c>
      <c r="M26" s="91"/>
      <c r="N26" s="116">
        <v>23.9</v>
      </c>
      <c r="O26" s="91"/>
      <c r="P26" s="116">
        <v>23.9</v>
      </c>
      <c r="Q26" s="67"/>
      <c r="R26" s="91"/>
      <c r="S26" s="116">
        <v>23.9</v>
      </c>
      <c r="T26" s="91"/>
      <c r="U26" s="116">
        <v>25.4</v>
      </c>
      <c r="V26" s="91"/>
      <c r="W26" s="116">
        <v>25.4</v>
      </c>
      <c r="X26" s="67"/>
      <c r="Y26" s="67"/>
      <c r="Z26" s="67"/>
      <c r="AA26" s="91"/>
      <c r="AB26" s="3">
        <v>25.4</v>
      </c>
      <c r="AC26" s="92">
        <v>25.4</v>
      </c>
      <c r="AD26" s="67"/>
      <c r="AE26" s="91"/>
      <c r="AF26" s="4">
        <v>25.4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9.8000000000000007</v>
      </c>
      <c r="K28" s="91"/>
      <c r="L28" s="116">
        <v>9.9</v>
      </c>
      <c r="M28" s="91"/>
      <c r="N28" s="116">
        <v>9.9</v>
      </c>
      <c r="O28" s="91"/>
      <c r="P28" s="116">
        <v>10</v>
      </c>
      <c r="Q28" s="67"/>
      <c r="R28" s="91"/>
      <c r="S28" s="116">
        <v>10</v>
      </c>
      <c r="T28" s="91"/>
      <c r="U28" s="116">
        <v>5.5</v>
      </c>
      <c r="V28" s="91"/>
      <c r="W28" s="116">
        <v>5.5</v>
      </c>
      <c r="X28" s="67"/>
      <c r="Y28" s="67"/>
      <c r="Z28" s="67"/>
      <c r="AA28" s="91"/>
      <c r="AB28" s="3">
        <v>5.5</v>
      </c>
      <c r="AC28" s="92">
        <v>5.6</v>
      </c>
      <c r="AD28" s="67"/>
      <c r="AE28" s="91"/>
      <c r="AF28" s="4">
        <v>5.6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0.997</v>
      </c>
      <c r="K31" s="91"/>
      <c r="L31" s="118">
        <v>0.997</v>
      </c>
      <c r="M31" s="91"/>
      <c r="N31" s="118">
        <v>0.997</v>
      </c>
      <c r="O31" s="91"/>
      <c r="P31" s="118">
        <v>0.997</v>
      </c>
      <c r="Q31" s="67"/>
      <c r="R31" s="91"/>
      <c r="S31" s="118">
        <v>0.997</v>
      </c>
      <c r="T31" s="91"/>
      <c r="U31" s="118">
        <v>0.94299999999999995</v>
      </c>
      <c r="V31" s="91"/>
      <c r="W31" s="118">
        <v>0.94299999999999995</v>
      </c>
      <c r="X31" s="67"/>
      <c r="Y31" s="67"/>
      <c r="Z31" s="67"/>
      <c r="AA31" s="91"/>
      <c r="AB31" s="7">
        <v>0.94299999999999995</v>
      </c>
      <c r="AC31" s="96">
        <v>0.94299999999999995</v>
      </c>
      <c r="AD31" s="67"/>
      <c r="AE31" s="91"/>
      <c r="AF31" s="8">
        <v>0.94299999999999995</v>
      </c>
    </row>
    <row r="32" spans="4:32" ht="13.15" customHeight="1" x14ac:dyDescent="0.25">
      <c r="E32" s="93" t="s">
        <v>40</v>
      </c>
      <c r="F32" s="67"/>
      <c r="G32" s="67"/>
      <c r="H32" s="67"/>
      <c r="I32" s="94"/>
      <c r="J32" s="116">
        <v>13.6</v>
      </c>
      <c r="K32" s="91"/>
      <c r="L32" s="116">
        <v>13.6</v>
      </c>
      <c r="M32" s="91"/>
      <c r="N32" s="116">
        <v>13.6</v>
      </c>
      <c r="O32" s="91"/>
      <c r="P32" s="116">
        <v>13.6</v>
      </c>
      <c r="Q32" s="67"/>
      <c r="R32" s="91"/>
      <c r="S32" s="116">
        <v>13.6</v>
      </c>
      <c r="T32" s="91"/>
      <c r="U32" s="116">
        <v>14.2</v>
      </c>
      <c r="V32" s="91"/>
      <c r="W32" s="116">
        <v>14.2</v>
      </c>
      <c r="X32" s="67"/>
      <c r="Y32" s="67"/>
      <c r="Z32" s="67"/>
      <c r="AA32" s="91"/>
      <c r="AB32" s="3">
        <v>14.2</v>
      </c>
      <c r="AC32" s="92">
        <v>14.2</v>
      </c>
      <c r="AD32" s="67"/>
      <c r="AE32" s="91"/>
      <c r="AF32" s="4">
        <v>14.2</v>
      </c>
    </row>
    <row r="33" spans="5:32" ht="13.15" customHeight="1" x14ac:dyDescent="0.25">
      <c r="E33" s="97" t="s">
        <v>44</v>
      </c>
      <c r="F33" s="67"/>
      <c r="G33" s="67"/>
      <c r="H33" s="67"/>
      <c r="I33" s="94"/>
      <c r="J33" s="119">
        <v>9.6</v>
      </c>
      <c r="K33" s="91"/>
      <c r="L33" s="119">
        <v>9.6</v>
      </c>
      <c r="M33" s="91"/>
      <c r="N33" s="119">
        <v>9.6999999999999993</v>
      </c>
      <c r="O33" s="91"/>
      <c r="P33" s="119">
        <v>9.6999999999999993</v>
      </c>
      <c r="Q33" s="67"/>
      <c r="R33" s="91"/>
      <c r="S33" s="119">
        <v>9.6999999999999993</v>
      </c>
      <c r="T33" s="91"/>
      <c r="U33" s="119">
        <v>5.2</v>
      </c>
      <c r="V33" s="91"/>
      <c r="W33" s="119">
        <v>5.2</v>
      </c>
      <c r="X33" s="67"/>
      <c r="Y33" s="67"/>
      <c r="Z33" s="67"/>
      <c r="AA33" s="91"/>
      <c r="AB33" s="9">
        <v>5.3</v>
      </c>
      <c r="AC33" s="98">
        <v>5.3</v>
      </c>
      <c r="AD33" s="67"/>
      <c r="AE33" s="91"/>
      <c r="AF33" s="10">
        <v>5.3</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1002</v>
      </c>
      <c r="K35" s="91"/>
      <c r="L35" s="117" t="s">
        <v>1002</v>
      </c>
      <c r="M35" s="91"/>
      <c r="N35" s="117" t="s">
        <v>1002</v>
      </c>
      <c r="O35" s="91"/>
      <c r="P35" s="117" t="s">
        <v>1002</v>
      </c>
      <c r="Q35" s="67"/>
      <c r="R35" s="91"/>
      <c r="S35" s="117" t="s">
        <v>1002</v>
      </c>
      <c r="T35" s="91"/>
      <c r="U35" s="117" t="s">
        <v>1002</v>
      </c>
      <c r="V35" s="91"/>
      <c r="W35" s="117" t="s">
        <v>1002</v>
      </c>
      <c r="X35" s="67"/>
      <c r="Y35" s="67"/>
      <c r="Z35" s="67"/>
      <c r="AA35" s="91"/>
      <c r="AB35" s="5" t="s">
        <v>1002</v>
      </c>
      <c r="AC35" s="95" t="s">
        <v>1002</v>
      </c>
      <c r="AD35" s="67"/>
      <c r="AE35" s="91"/>
      <c r="AF35" s="6" t="s">
        <v>1002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15</v>
      </c>
      <c r="K43" s="121"/>
      <c r="L43" s="120">
        <v>15</v>
      </c>
      <c r="M43" s="121"/>
      <c r="N43" s="120">
        <v>15</v>
      </c>
      <c r="O43" s="121"/>
      <c r="P43" s="120">
        <v>15</v>
      </c>
      <c r="Q43" s="122"/>
      <c r="R43" s="121"/>
      <c r="S43" s="120">
        <v>15</v>
      </c>
      <c r="T43" s="121"/>
      <c r="U43" s="120">
        <v>15</v>
      </c>
      <c r="V43" s="121"/>
      <c r="W43" s="120">
        <v>15</v>
      </c>
      <c r="X43" s="122"/>
      <c r="Y43" s="122"/>
      <c r="Z43" s="122"/>
      <c r="AA43" s="121"/>
      <c r="AB43" s="23">
        <v>15</v>
      </c>
      <c r="AC43" s="120">
        <v>15</v>
      </c>
      <c r="AD43" s="122"/>
      <c r="AE43" s="121"/>
      <c r="AF43" s="24">
        <v>15</v>
      </c>
    </row>
    <row r="44" spans="5:32" ht="22.5" customHeight="1" x14ac:dyDescent="0.25">
      <c r="E44" s="99" t="s">
        <v>85</v>
      </c>
      <c r="F44" s="100"/>
      <c r="G44" s="100"/>
      <c r="H44" s="100"/>
      <c r="I44" s="101"/>
      <c r="J44" s="120">
        <v>7.5</v>
      </c>
      <c r="K44" s="121"/>
      <c r="L44" s="120">
        <v>7.5</v>
      </c>
      <c r="M44" s="121"/>
      <c r="N44" s="120">
        <v>7.5</v>
      </c>
      <c r="O44" s="121"/>
      <c r="P44" s="120">
        <v>7.5</v>
      </c>
      <c r="Q44" s="122"/>
      <c r="R44" s="121"/>
      <c r="S44" s="120">
        <v>7.5</v>
      </c>
      <c r="T44" s="121"/>
      <c r="U44" s="120">
        <v>7.5</v>
      </c>
      <c r="V44" s="121"/>
      <c r="W44" s="120">
        <v>7.5</v>
      </c>
      <c r="X44" s="122"/>
      <c r="Y44" s="122"/>
      <c r="Z44" s="122"/>
      <c r="AA44" s="121"/>
      <c r="AB44" s="23">
        <v>7.5</v>
      </c>
      <c r="AC44" s="120">
        <v>7.5</v>
      </c>
      <c r="AD44" s="122"/>
      <c r="AE44" s="121"/>
      <c r="AF44" s="24">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2cXHQ7rXvDUPWum3jonE0GsbUsNP6Tm/+tSPz7oJo7HBV23tfVRK4i1vUymjntEgyv/yOzCXs7wDSNPNJjcMA==" saltValue="dlJGCFlqhai5+G8O7IczT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27E0D82E-2EFB-41A5-8653-A0A1A9C82FA8}"/>
    <hyperlink ref="E53" location="INDEX!A1" display="Return to Index" xr:uid="{19C118E5-85BF-40D7-B9C4-AEEB153BD36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AYRZ - Ayr (66/11kV)</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dimension ref="A1:AJ53"/>
  <sheetViews>
    <sheetView showGridLines="0" topLeftCell="A13" zoomScaleNormal="10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1444</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1446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0.7</v>
      </c>
      <c r="K26" s="91"/>
      <c r="L26" s="116">
        <v>0.7</v>
      </c>
      <c r="M26" s="91"/>
      <c r="N26" s="116">
        <v>0.7</v>
      </c>
      <c r="O26" s="91"/>
      <c r="P26" s="116">
        <v>0.7</v>
      </c>
      <c r="Q26" s="67"/>
      <c r="R26" s="91"/>
      <c r="S26" s="116">
        <v>0.7</v>
      </c>
      <c r="T26" s="91"/>
      <c r="U26" s="116">
        <v>0.7</v>
      </c>
      <c r="V26" s="91"/>
      <c r="W26" s="116">
        <v>0.7</v>
      </c>
      <c r="X26" s="67"/>
      <c r="Y26" s="67"/>
      <c r="Z26" s="67"/>
      <c r="AA26" s="91"/>
      <c r="AB26" s="3">
        <v>0.7</v>
      </c>
      <c r="AC26" s="92">
        <v>0.7</v>
      </c>
      <c r="AD26" s="67"/>
      <c r="AE26" s="91"/>
      <c r="AF26" s="4">
        <v>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0.6</v>
      </c>
      <c r="M28" s="91"/>
      <c r="N28" s="116">
        <v>0.6</v>
      </c>
      <c r="O28" s="91"/>
      <c r="P28" s="116">
        <v>0.6</v>
      </c>
      <c r="Q28" s="67"/>
      <c r="R28" s="91"/>
      <c r="S28" s="116">
        <v>0.6</v>
      </c>
      <c r="T28" s="91"/>
      <c r="U28" s="116">
        <v>0.5</v>
      </c>
      <c r="V28" s="91"/>
      <c r="W28" s="116">
        <v>0.5</v>
      </c>
      <c r="X28" s="67"/>
      <c r="Y28" s="67"/>
      <c r="Z28" s="67"/>
      <c r="AA28" s="91"/>
      <c r="AB28" s="3">
        <v>0.4</v>
      </c>
      <c r="AC28" s="92">
        <v>0.4</v>
      </c>
      <c r="AD28" s="67"/>
      <c r="AE28" s="91"/>
      <c r="AF28" s="4">
        <v>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v>
      </c>
      <c r="K31" s="91"/>
      <c r="L31" s="118">
        <v>0.99</v>
      </c>
      <c r="M31" s="91"/>
      <c r="N31" s="118">
        <v>0.99</v>
      </c>
      <c r="O31" s="91"/>
      <c r="P31" s="118">
        <v>0.99</v>
      </c>
      <c r="Q31" s="67"/>
      <c r="R31" s="91"/>
      <c r="S31" s="118">
        <v>0.99</v>
      </c>
      <c r="T31" s="91"/>
      <c r="U31" s="118">
        <v>0.997</v>
      </c>
      <c r="V31" s="91"/>
      <c r="W31" s="118">
        <v>0.997</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0.4</v>
      </c>
      <c r="V33" s="91"/>
      <c r="W33" s="119">
        <v>0.4</v>
      </c>
      <c r="X33" s="67"/>
      <c r="Y33" s="67"/>
      <c r="Z33" s="67"/>
      <c r="AA33" s="91"/>
      <c r="AB33" s="9">
        <v>0.4</v>
      </c>
      <c r="AC33" s="98">
        <v>0.4</v>
      </c>
      <c r="AD33" s="67"/>
      <c r="AE33" s="91"/>
      <c r="AF33" s="10">
        <v>0.4</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6">
        <v>0.6</v>
      </c>
      <c r="K36" s="91"/>
      <c r="L36" s="116">
        <v>0.6</v>
      </c>
      <c r="M36" s="91"/>
      <c r="N36" s="116">
        <v>0.6</v>
      </c>
      <c r="O36" s="91"/>
      <c r="P36" s="116">
        <v>0.6</v>
      </c>
      <c r="Q36" s="67"/>
      <c r="R36" s="91"/>
      <c r="S36" s="116">
        <v>0.6</v>
      </c>
      <c r="T36" s="91"/>
      <c r="U36" s="116">
        <v>0.4</v>
      </c>
      <c r="V36" s="91"/>
      <c r="W36" s="116">
        <v>0.4</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0.5</v>
      </c>
      <c r="K43" s="121"/>
      <c r="L43" s="120">
        <v>0.5</v>
      </c>
      <c r="M43" s="121"/>
      <c r="N43" s="120">
        <v>0.5</v>
      </c>
      <c r="O43" s="121"/>
      <c r="P43" s="120">
        <v>0.5</v>
      </c>
      <c r="Q43" s="122"/>
      <c r="R43" s="121"/>
      <c r="S43" s="120">
        <v>0.5</v>
      </c>
      <c r="T43" s="121"/>
      <c r="U43" s="125">
        <v>0.5</v>
      </c>
      <c r="V43" s="126"/>
      <c r="W43" s="120">
        <v>0.5</v>
      </c>
      <c r="X43" s="122"/>
      <c r="Y43" s="122"/>
      <c r="Z43" s="122"/>
      <c r="AA43" s="121"/>
      <c r="AB43" s="23">
        <v>0.5</v>
      </c>
      <c r="AC43" s="120">
        <v>0.5</v>
      </c>
      <c r="AD43" s="122"/>
      <c r="AE43" s="121"/>
      <c r="AF43" s="24">
        <v>0.5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lCpN3berHtZxNX6F2iFWpldZrjLHDbR3wdVVFdb4II2tKari8zRnH1/f1hvi6Gf1Z9KuXTPxSOawH63IHQSHg==" saltValue="fNPJ/I9p53EhGWcqp2qlU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C8EEBD9-D587-4876-BD45-2FCAFA74FDE9}"/>
    <hyperlink ref="E53" location="INDEX!A1" display="Return to Index" xr:uid="{00F2C21A-E515-4F30-9F97-CB827E2C4BD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GREN - Greenvale (66/11kV)</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9"/>
  <dimension ref="A1:AJ53"/>
  <sheetViews>
    <sheetView showGridLines="0" topLeftCell="A16" workbookViewId="0">
      <selection activeCell="AM36" sqref="AM3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1447</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1448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1449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1.7</v>
      </c>
      <c r="K26" s="91"/>
      <c r="L26" s="116">
        <v>1.7</v>
      </c>
      <c r="M26" s="91"/>
      <c r="N26" s="116">
        <v>1.7</v>
      </c>
      <c r="O26" s="91"/>
      <c r="P26" s="116">
        <v>1.7</v>
      </c>
      <c r="Q26" s="67"/>
      <c r="R26" s="91"/>
      <c r="S26" s="116">
        <v>1.7</v>
      </c>
      <c r="T26" s="91"/>
      <c r="U26" s="116">
        <v>1.8</v>
      </c>
      <c r="V26" s="91"/>
      <c r="W26" s="116">
        <v>1.8</v>
      </c>
      <c r="X26" s="67"/>
      <c r="Y26" s="67"/>
      <c r="Z26" s="67"/>
      <c r="AA26" s="91"/>
      <c r="AB26" s="3">
        <v>1.8</v>
      </c>
      <c r="AC26" s="92">
        <v>1.8</v>
      </c>
      <c r="AD26" s="67"/>
      <c r="AE26" s="91"/>
      <c r="AF26" s="4">
        <v>1.8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v>
      </c>
      <c r="K28" s="91"/>
      <c r="L28" s="116">
        <v>1.2</v>
      </c>
      <c r="M28" s="91"/>
      <c r="N28" s="116">
        <v>1.2</v>
      </c>
      <c r="O28" s="91"/>
      <c r="P28" s="116">
        <v>1.2</v>
      </c>
      <c r="Q28" s="67"/>
      <c r="R28" s="91"/>
      <c r="S28" s="116">
        <v>1.2</v>
      </c>
      <c r="T28" s="91"/>
      <c r="U28" s="116">
        <v>1.3</v>
      </c>
      <c r="V28" s="91"/>
      <c r="W28" s="116">
        <v>1.3</v>
      </c>
      <c r="X28" s="67"/>
      <c r="Y28" s="67"/>
      <c r="Z28" s="67"/>
      <c r="AA28" s="91"/>
      <c r="AB28" s="3">
        <v>1.3</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0.91400000000000003</v>
      </c>
      <c r="K31" s="91"/>
      <c r="L31" s="118">
        <v>0.91400000000000003</v>
      </c>
      <c r="M31" s="91"/>
      <c r="N31" s="118">
        <v>0.91400000000000003</v>
      </c>
      <c r="O31" s="91"/>
      <c r="P31" s="118">
        <v>0.91400000000000003</v>
      </c>
      <c r="Q31" s="67"/>
      <c r="R31" s="91"/>
      <c r="S31" s="118">
        <v>0.91400000000000003</v>
      </c>
      <c r="T31" s="91"/>
      <c r="U31" s="118">
        <v>0.91600000000000004</v>
      </c>
      <c r="V31" s="91"/>
      <c r="W31" s="118">
        <v>0.91600000000000004</v>
      </c>
      <c r="X31" s="67"/>
      <c r="Y31" s="67"/>
      <c r="Z31" s="67"/>
      <c r="AA31" s="91"/>
      <c r="AB31" s="7">
        <v>0.91600000000000004</v>
      </c>
      <c r="AC31" s="96">
        <v>0.91600000000000004</v>
      </c>
      <c r="AD31" s="67"/>
      <c r="AE31" s="91"/>
      <c r="AF31" s="8">
        <v>0.91600000000000004</v>
      </c>
    </row>
    <row r="32" spans="4:32" ht="13.15" customHeight="1" x14ac:dyDescent="0.25">
      <c r="E32" s="93" t="s">
        <v>40</v>
      </c>
      <c r="F32" s="67"/>
      <c r="G32" s="67"/>
      <c r="H32" s="67"/>
      <c r="I32" s="94"/>
      <c r="J32" s="116">
        <v>0.7</v>
      </c>
      <c r="K32" s="91"/>
      <c r="L32" s="116">
        <v>0.7</v>
      </c>
      <c r="M32" s="91"/>
      <c r="N32" s="116">
        <v>0.7</v>
      </c>
      <c r="O32" s="91"/>
      <c r="P32" s="116">
        <v>0.7</v>
      </c>
      <c r="Q32" s="67"/>
      <c r="R32" s="91"/>
      <c r="S32" s="116">
        <v>0.7</v>
      </c>
      <c r="T32" s="91"/>
      <c r="U32" s="116">
        <v>0.8</v>
      </c>
      <c r="V32" s="91"/>
      <c r="W32" s="116">
        <v>0.8</v>
      </c>
      <c r="X32" s="67"/>
      <c r="Y32" s="67"/>
      <c r="Z32" s="67"/>
      <c r="AA32" s="91"/>
      <c r="AB32" s="3">
        <v>0.8</v>
      </c>
      <c r="AC32" s="92">
        <v>0.8</v>
      </c>
      <c r="AD32" s="67"/>
      <c r="AE32" s="91"/>
      <c r="AF32" s="4">
        <v>0.8</v>
      </c>
    </row>
    <row r="33" spans="5:32" ht="13.15" customHeight="1" x14ac:dyDescent="0.25">
      <c r="E33" s="97" t="s">
        <v>44</v>
      </c>
      <c r="F33" s="67"/>
      <c r="G33" s="67"/>
      <c r="H33" s="67"/>
      <c r="I33" s="94"/>
      <c r="J33" s="119">
        <v>1.1000000000000001</v>
      </c>
      <c r="K33" s="91"/>
      <c r="L33" s="119">
        <v>1.1000000000000001</v>
      </c>
      <c r="M33" s="91"/>
      <c r="N33" s="119">
        <v>1.1000000000000001</v>
      </c>
      <c r="O33" s="91"/>
      <c r="P33" s="119">
        <v>1.1000000000000001</v>
      </c>
      <c r="Q33" s="67"/>
      <c r="R33" s="91"/>
      <c r="S33" s="119">
        <v>1.1000000000000001</v>
      </c>
      <c r="T33" s="91"/>
      <c r="U33" s="119">
        <v>1.2</v>
      </c>
      <c r="V33" s="91"/>
      <c r="W33" s="119">
        <v>1.2</v>
      </c>
      <c r="X33" s="67"/>
      <c r="Y33" s="67"/>
      <c r="Z33" s="67"/>
      <c r="AA33" s="91"/>
      <c r="AB33" s="9">
        <v>1.2</v>
      </c>
      <c r="AC33" s="98">
        <v>1.2</v>
      </c>
      <c r="AD33" s="67"/>
      <c r="AE33" s="91"/>
      <c r="AF33" s="10">
        <v>1.2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1451</v>
      </c>
      <c r="K35" s="91"/>
      <c r="L35" s="117" t="s">
        <v>1451</v>
      </c>
      <c r="M35" s="91"/>
      <c r="N35" s="117" t="s">
        <v>1451</v>
      </c>
      <c r="O35" s="91"/>
      <c r="P35" s="117" t="s">
        <v>1451</v>
      </c>
      <c r="Q35" s="67"/>
      <c r="R35" s="91"/>
      <c r="S35" s="117" t="s">
        <v>1451</v>
      </c>
      <c r="T35" s="91"/>
      <c r="U35" s="117" t="s">
        <v>1451</v>
      </c>
      <c r="V35" s="91"/>
      <c r="W35" s="117" t="s">
        <v>1451</v>
      </c>
      <c r="X35" s="67"/>
      <c r="Y35" s="67"/>
      <c r="Z35" s="67"/>
      <c r="AA35" s="91"/>
      <c r="AB35" s="5" t="s">
        <v>1451</v>
      </c>
      <c r="AC35" s="95" t="s">
        <v>1451</v>
      </c>
      <c r="AD35" s="67"/>
      <c r="AE35" s="91"/>
      <c r="AF35" s="6" t="s">
        <v>1451</v>
      </c>
    </row>
    <row r="36" spans="5:32" ht="13.15" customHeight="1" x14ac:dyDescent="0.25">
      <c r="E36" s="93" t="s">
        <v>56</v>
      </c>
      <c r="F36" s="67"/>
      <c r="G36" s="67"/>
      <c r="H36" s="67"/>
      <c r="I36" s="94"/>
      <c r="J36" s="116">
        <v>0.4</v>
      </c>
      <c r="K36" s="91"/>
      <c r="L36" s="116">
        <v>0.4</v>
      </c>
      <c r="M36" s="91"/>
      <c r="N36" s="116">
        <v>0.4</v>
      </c>
      <c r="O36" s="91"/>
      <c r="P36" s="116">
        <v>0.4</v>
      </c>
      <c r="Q36" s="67"/>
      <c r="R36" s="91"/>
      <c r="S36" s="116">
        <v>0.4</v>
      </c>
      <c r="T36" s="91"/>
      <c r="U36" s="116">
        <v>0.4</v>
      </c>
      <c r="V36" s="91"/>
      <c r="W36" s="116">
        <v>0.4</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v>
      </c>
      <c r="K43" s="121"/>
      <c r="L43" s="120">
        <v>1</v>
      </c>
      <c r="M43" s="121"/>
      <c r="N43" s="120">
        <v>1</v>
      </c>
      <c r="O43" s="121"/>
      <c r="P43" s="120">
        <v>1</v>
      </c>
      <c r="Q43" s="122"/>
      <c r="R43" s="121"/>
      <c r="S43" s="120">
        <v>1</v>
      </c>
      <c r="T43" s="121"/>
      <c r="U43" s="125">
        <v>1</v>
      </c>
      <c r="V43" s="126"/>
      <c r="W43" s="120">
        <v>1</v>
      </c>
      <c r="X43" s="122"/>
      <c r="Y43" s="122"/>
      <c r="Z43" s="122"/>
      <c r="AA43" s="121"/>
      <c r="AB43" s="23">
        <v>1</v>
      </c>
      <c r="AC43" s="120">
        <v>1</v>
      </c>
      <c r="AD43" s="122"/>
      <c r="AE43" s="121"/>
      <c r="AF43" s="24">
        <v>1</v>
      </c>
    </row>
    <row r="44" spans="5:32" ht="22.5" customHeight="1" x14ac:dyDescent="0.25">
      <c r="E44" s="99" t="s">
        <v>85</v>
      </c>
      <c r="F44" s="100"/>
      <c r="G44" s="100"/>
      <c r="H44" s="100"/>
      <c r="I44" s="101"/>
      <c r="J44" s="120">
        <v>0.5</v>
      </c>
      <c r="K44" s="121"/>
      <c r="L44" s="120">
        <v>0.5</v>
      </c>
      <c r="M44" s="121"/>
      <c r="N44" s="120">
        <v>0.5</v>
      </c>
      <c r="O44" s="121"/>
      <c r="P44" s="120">
        <v>0.5</v>
      </c>
      <c r="Q44" s="122"/>
      <c r="R44" s="121"/>
      <c r="S44" s="120">
        <v>0.5</v>
      </c>
      <c r="T44" s="121"/>
      <c r="U44" s="120">
        <v>0.5</v>
      </c>
      <c r="V44" s="121"/>
      <c r="W44" s="120">
        <v>0.5</v>
      </c>
      <c r="X44" s="122"/>
      <c r="Y44" s="122"/>
      <c r="Z44" s="122"/>
      <c r="AA44" s="121"/>
      <c r="AB44" s="23">
        <v>0.5</v>
      </c>
      <c r="AC44" s="120">
        <v>0.5</v>
      </c>
      <c r="AD44" s="122"/>
      <c r="AE44" s="121"/>
      <c r="AF44" s="24">
        <v>0.5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CzNHRP5LXJPijXqiaOdqfUdGFs0UzgxLAgbZk1UidJVrq9E2FXbnHOowzE86FDrQgKWl8f0b3aYXPbtws2f2Q==" saltValue="VoWIe2H28Gu+58nuKqVl6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F121307-BDBE-4A52-8082-D6361CA1C565}"/>
    <hyperlink ref="E53" location="INDEX!A1" display="Return to Index" xr:uid="{BBB22DE6-E229-4498-94CC-F160737312A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GUML - Gumlu (66/11kV)</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AJ53"/>
  <sheetViews>
    <sheetView showGridLines="0" topLeftCell="A7" workbookViewId="0">
      <selection activeCell="AN35" sqref="AN3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1452</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1453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0.6</v>
      </c>
      <c r="K26" s="91"/>
      <c r="L26" s="116">
        <v>0.6</v>
      </c>
      <c r="M26" s="91"/>
      <c r="N26" s="116">
        <v>0.6</v>
      </c>
      <c r="O26" s="91"/>
      <c r="P26" s="116">
        <v>0.6</v>
      </c>
      <c r="Q26" s="67"/>
      <c r="R26" s="91"/>
      <c r="S26" s="116">
        <v>0.6</v>
      </c>
      <c r="T26" s="91"/>
      <c r="U26" s="116">
        <v>0.6</v>
      </c>
      <c r="V26" s="91"/>
      <c r="W26" s="116">
        <v>0.6</v>
      </c>
      <c r="X26" s="67"/>
      <c r="Y26" s="67"/>
      <c r="Z26" s="67"/>
      <c r="AA26" s="91"/>
      <c r="AB26" s="3">
        <v>0.6</v>
      </c>
      <c r="AC26" s="92">
        <v>0.6</v>
      </c>
      <c r="AD26" s="67"/>
      <c r="AE26" s="91"/>
      <c r="AF26" s="4">
        <v>0.6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0.5</v>
      </c>
      <c r="K28" s="91"/>
      <c r="L28" s="116">
        <v>0.5</v>
      </c>
      <c r="M28" s="91"/>
      <c r="N28" s="116">
        <v>0.5</v>
      </c>
      <c r="O28" s="91"/>
      <c r="P28" s="116">
        <v>0.5</v>
      </c>
      <c r="Q28" s="67"/>
      <c r="R28" s="91"/>
      <c r="S28" s="116">
        <v>0.5</v>
      </c>
      <c r="T28" s="91"/>
      <c r="U28" s="116">
        <v>0.4</v>
      </c>
      <c r="V28" s="91"/>
      <c r="W28" s="116">
        <v>0.4</v>
      </c>
      <c r="X28" s="67"/>
      <c r="Y28" s="67"/>
      <c r="Z28" s="67"/>
      <c r="AA28" s="91"/>
      <c r="AB28" s="3">
        <v>0.4</v>
      </c>
      <c r="AC28" s="92">
        <v>0.4</v>
      </c>
      <c r="AD28" s="67"/>
      <c r="AE28" s="91"/>
      <c r="AF28" s="4">
        <v>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0.92100000000000004</v>
      </c>
      <c r="K31" s="91"/>
      <c r="L31" s="118">
        <v>0.92100000000000004</v>
      </c>
      <c r="M31" s="91"/>
      <c r="N31" s="118">
        <v>0.92100000000000004</v>
      </c>
      <c r="O31" s="91"/>
      <c r="P31" s="118">
        <v>0.92100000000000004</v>
      </c>
      <c r="Q31" s="67"/>
      <c r="R31" s="91"/>
      <c r="S31" s="118">
        <v>0.92100000000000004</v>
      </c>
      <c r="T31" s="91"/>
      <c r="U31" s="118">
        <v>0.92100000000000004</v>
      </c>
      <c r="V31" s="91"/>
      <c r="W31" s="118">
        <v>0.92100000000000004</v>
      </c>
      <c r="X31" s="67"/>
      <c r="Y31" s="67"/>
      <c r="Z31" s="67"/>
      <c r="AA31" s="91"/>
      <c r="AB31" s="7">
        <v>0.92100000000000004</v>
      </c>
      <c r="AC31" s="96">
        <v>0.92100000000000004</v>
      </c>
      <c r="AD31" s="67"/>
      <c r="AE31" s="91"/>
      <c r="AF31" s="8">
        <v>0.92100000000000004</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0.5</v>
      </c>
      <c r="K33" s="91"/>
      <c r="L33" s="119">
        <v>0.5</v>
      </c>
      <c r="M33" s="91"/>
      <c r="N33" s="119">
        <v>0.5</v>
      </c>
      <c r="O33" s="91"/>
      <c r="P33" s="119">
        <v>0.5</v>
      </c>
      <c r="Q33" s="67"/>
      <c r="R33" s="91"/>
      <c r="S33" s="119">
        <v>0.5</v>
      </c>
      <c r="T33" s="91"/>
      <c r="U33" s="119">
        <v>0.4</v>
      </c>
      <c r="V33" s="91"/>
      <c r="W33" s="119">
        <v>0.4</v>
      </c>
      <c r="X33" s="67"/>
      <c r="Y33" s="67"/>
      <c r="Z33" s="67"/>
      <c r="AA33" s="91"/>
      <c r="AB33" s="9">
        <v>0.4</v>
      </c>
      <c r="AC33" s="98">
        <v>0.4</v>
      </c>
      <c r="AD33" s="67"/>
      <c r="AE33" s="91"/>
      <c r="AF33" s="10">
        <v>0.4</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1454</v>
      </c>
      <c r="K35" s="91"/>
      <c r="L35" s="117" t="s">
        <v>1454</v>
      </c>
      <c r="M35" s="91"/>
      <c r="N35" s="117" t="s">
        <v>1454</v>
      </c>
      <c r="O35" s="91"/>
      <c r="P35" s="117" t="s">
        <v>1454</v>
      </c>
      <c r="Q35" s="67"/>
      <c r="R35" s="91"/>
      <c r="S35" s="117" t="s">
        <v>1454</v>
      </c>
      <c r="T35" s="91"/>
      <c r="U35" s="117" t="s">
        <v>1454</v>
      </c>
      <c r="V35" s="91"/>
      <c r="W35" s="117" t="s">
        <v>1454</v>
      </c>
      <c r="X35" s="67"/>
      <c r="Y35" s="67"/>
      <c r="Z35" s="67"/>
      <c r="AA35" s="91"/>
      <c r="AB35" s="5" t="s">
        <v>1454</v>
      </c>
      <c r="AC35" s="95" t="s">
        <v>1454</v>
      </c>
      <c r="AD35" s="67"/>
      <c r="AE35" s="91"/>
      <c r="AF35" s="6" t="s">
        <v>1454</v>
      </c>
    </row>
    <row r="36" spans="5:32" ht="13.15" customHeight="1" x14ac:dyDescent="0.25">
      <c r="E36" s="93" t="s">
        <v>56</v>
      </c>
      <c r="F36" s="67"/>
      <c r="G36" s="67"/>
      <c r="H36" s="67"/>
      <c r="I36" s="94"/>
      <c r="J36" s="116">
        <v>0.5</v>
      </c>
      <c r="K36" s="91"/>
      <c r="L36" s="116">
        <v>0.5</v>
      </c>
      <c r="M36" s="91"/>
      <c r="N36" s="116">
        <v>0.5</v>
      </c>
      <c r="O36" s="91"/>
      <c r="P36" s="116">
        <v>0.5</v>
      </c>
      <c r="Q36" s="67"/>
      <c r="R36" s="91"/>
      <c r="S36" s="116">
        <v>0.5</v>
      </c>
      <c r="T36" s="91"/>
      <c r="U36" s="116">
        <v>0.4</v>
      </c>
      <c r="V36" s="91"/>
      <c r="W36" s="116">
        <v>0.4</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0.5</v>
      </c>
      <c r="K43" s="121"/>
      <c r="L43" s="120">
        <v>0.5</v>
      </c>
      <c r="M43" s="121"/>
      <c r="N43" s="120">
        <v>0.5</v>
      </c>
      <c r="O43" s="121"/>
      <c r="P43" s="120">
        <v>0.5</v>
      </c>
      <c r="Q43" s="122"/>
      <c r="R43" s="121"/>
      <c r="S43" s="120">
        <v>0.5</v>
      </c>
      <c r="T43" s="121"/>
      <c r="U43" s="125">
        <v>0.5</v>
      </c>
      <c r="V43" s="126"/>
      <c r="W43" s="120">
        <v>0.5</v>
      </c>
      <c r="X43" s="122"/>
      <c r="Y43" s="122"/>
      <c r="Z43" s="122"/>
      <c r="AA43" s="121"/>
      <c r="AB43" s="23">
        <v>0.5</v>
      </c>
      <c r="AC43" s="120">
        <v>0.5</v>
      </c>
      <c r="AD43" s="122"/>
      <c r="AE43" s="121"/>
      <c r="AF43" s="24">
        <v>0.5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Em9HqcR2EEV0xv2VFsexcbZRm0vHc/6XfY5jivO4cFwcEMgsoy2lQ9RQN3ce0aMA+HTHVmmWJKugOog3y8TAg==" saltValue="EevQzWcY9RUTiCnh8nRt6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9FA5B7D-1A67-4043-85B0-6EF7F6FEEB73}"/>
    <hyperlink ref="E53" location="INDEX!A1" display="Return to Index" xr:uid="{8AF1E197-5262-4473-B36A-EAA14DA725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GUTH - Guthalungra (66/11kV)</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1455</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6.2</v>
      </c>
      <c r="K26" s="91"/>
      <c r="L26" s="116">
        <v>6.2</v>
      </c>
      <c r="M26" s="91"/>
      <c r="N26" s="116">
        <v>6.2</v>
      </c>
      <c r="O26" s="91"/>
      <c r="P26" s="116">
        <v>6.2</v>
      </c>
      <c r="Q26" s="67"/>
      <c r="R26" s="91"/>
      <c r="S26" s="116">
        <v>6.2</v>
      </c>
      <c r="T26" s="91"/>
      <c r="U26" s="116">
        <v>6.7</v>
      </c>
      <c r="V26" s="91"/>
      <c r="W26" s="116">
        <v>6.7</v>
      </c>
      <c r="X26" s="67"/>
      <c r="Y26" s="67"/>
      <c r="Z26" s="67"/>
      <c r="AA26" s="91"/>
      <c r="AB26" s="3">
        <v>6.7</v>
      </c>
      <c r="AC26" s="92">
        <v>6.7</v>
      </c>
      <c r="AD26" s="67"/>
      <c r="AE26" s="91"/>
      <c r="AF26" s="4">
        <v>6.7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1.3</v>
      </c>
      <c r="K28" s="91"/>
      <c r="L28" s="116">
        <v>1.3</v>
      </c>
      <c r="M28" s="91"/>
      <c r="N28" s="116">
        <v>1.4</v>
      </c>
      <c r="O28" s="91"/>
      <c r="P28" s="116">
        <v>1.4</v>
      </c>
      <c r="Q28" s="67"/>
      <c r="R28" s="91"/>
      <c r="S28" s="116">
        <v>1.4</v>
      </c>
      <c r="T28" s="91"/>
      <c r="U28" s="116">
        <v>0.7</v>
      </c>
      <c r="V28" s="91"/>
      <c r="W28" s="116">
        <v>0.7</v>
      </c>
      <c r="X28" s="67"/>
      <c r="Y28" s="67"/>
      <c r="Z28" s="67"/>
      <c r="AA28" s="91"/>
      <c r="AB28" s="3">
        <v>0.7</v>
      </c>
      <c r="AC28" s="92">
        <v>0.7</v>
      </c>
      <c r="AD28" s="67"/>
      <c r="AE28" s="91"/>
      <c r="AF28" s="4">
        <v>0.7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0.86599999999999999</v>
      </c>
      <c r="K31" s="91"/>
      <c r="L31" s="118">
        <v>0.86599999999999999</v>
      </c>
      <c r="M31" s="91"/>
      <c r="N31" s="118">
        <v>0.86599999999999999</v>
      </c>
      <c r="O31" s="91"/>
      <c r="P31" s="118">
        <v>0.86599999999999999</v>
      </c>
      <c r="Q31" s="67"/>
      <c r="R31" s="91"/>
      <c r="S31" s="118">
        <v>0.86599999999999999</v>
      </c>
      <c r="T31" s="91"/>
      <c r="U31" s="118">
        <v>0.87</v>
      </c>
      <c r="V31" s="91"/>
      <c r="W31" s="118">
        <v>0.87</v>
      </c>
      <c r="X31" s="67"/>
      <c r="Y31" s="67"/>
      <c r="Z31" s="67"/>
      <c r="AA31" s="91"/>
      <c r="AB31" s="7">
        <v>0.86699999999999999</v>
      </c>
      <c r="AC31" s="96">
        <v>0.86699999999999999</v>
      </c>
      <c r="AD31" s="67"/>
      <c r="AE31" s="91"/>
      <c r="AF31" s="8">
        <v>0.86699999999999999</v>
      </c>
    </row>
    <row r="32" spans="4:32" ht="13.15" customHeight="1" x14ac:dyDescent="0.25">
      <c r="E32" s="93" t="s">
        <v>40</v>
      </c>
      <c r="F32" s="67"/>
      <c r="G32" s="67"/>
      <c r="H32" s="67"/>
      <c r="I32" s="94"/>
      <c r="J32" s="116">
        <v>3.7</v>
      </c>
      <c r="K32" s="91"/>
      <c r="L32" s="116">
        <v>3.7</v>
      </c>
      <c r="M32" s="91"/>
      <c r="N32" s="116">
        <v>3.7</v>
      </c>
      <c r="O32" s="91"/>
      <c r="P32" s="116">
        <v>3.7</v>
      </c>
      <c r="Q32" s="67"/>
      <c r="R32" s="91"/>
      <c r="S32" s="116">
        <v>3.7</v>
      </c>
      <c r="T32" s="91"/>
      <c r="U32" s="116">
        <v>3.7</v>
      </c>
      <c r="V32" s="91"/>
      <c r="W32" s="116">
        <v>3.7</v>
      </c>
      <c r="X32" s="67"/>
      <c r="Y32" s="67"/>
      <c r="Z32" s="67"/>
      <c r="AA32" s="91"/>
      <c r="AB32" s="3">
        <v>3.7</v>
      </c>
      <c r="AC32" s="92">
        <v>3.7</v>
      </c>
      <c r="AD32" s="67"/>
      <c r="AE32" s="91"/>
      <c r="AF32" s="4">
        <v>3.7</v>
      </c>
    </row>
    <row r="33" spans="5:32" ht="13.15" customHeight="1" x14ac:dyDescent="0.25">
      <c r="E33" s="97" t="s">
        <v>44</v>
      </c>
      <c r="F33" s="67"/>
      <c r="G33" s="67"/>
      <c r="H33" s="67"/>
      <c r="I33" s="94"/>
      <c r="J33" s="119">
        <v>1.3</v>
      </c>
      <c r="K33" s="91"/>
      <c r="L33" s="119">
        <v>1.3</v>
      </c>
      <c r="M33" s="91"/>
      <c r="N33" s="119">
        <v>1.3</v>
      </c>
      <c r="O33" s="91"/>
      <c r="P33" s="119">
        <v>1.3</v>
      </c>
      <c r="Q33" s="67"/>
      <c r="R33" s="91"/>
      <c r="S33" s="119">
        <v>1.3</v>
      </c>
      <c r="T33" s="91"/>
      <c r="U33" s="119">
        <v>0.7</v>
      </c>
      <c r="V33" s="91"/>
      <c r="W33" s="119">
        <v>0.7</v>
      </c>
      <c r="X33" s="67"/>
      <c r="Y33" s="67"/>
      <c r="Z33" s="67"/>
      <c r="AA33" s="91"/>
      <c r="AB33" s="9">
        <v>0.7</v>
      </c>
      <c r="AC33" s="98">
        <v>0.7</v>
      </c>
      <c r="AD33" s="67"/>
      <c r="AE33" s="91"/>
      <c r="AF33" s="10">
        <v>0.7</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1459</v>
      </c>
      <c r="K35" s="91"/>
      <c r="L35" s="117" t="s">
        <v>1459</v>
      </c>
      <c r="M35" s="91"/>
      <c r="N35" s="117" t="s">
        <v>1459</v>
      </c>
      <c r="O35" s="91"/>
      <c r="P35" s="117" t="s">
        <v>1459</v>
      </c>
      <c r="Q35" s="67"/>
      <c r="R35" s="91"/>
      <c r="S35" s="117" t="s">
        <v>1459</v>
      </c>
      <c r="T35" s="91"/>
      <c r="U35" s="117" t="s">
        <v>1459</v>
      </c>
      <c r="V35" s="91"/>
      <c r="W35" s="117" t="s">
        <v>1459</v>
      </c>
      <c r="X35" s="67"/>
      <c r="Y35" s="67"/>
      <c r="Z35" s="67"/>
      <c r="AA35" s="91"/>
      <c r="AB35" s="5" t="s">
        <v>1459</v>
      </c>
      <c r="AC35" s="95" t="s">
        <v>1459</v>
      </c>
      <c r="AD35" s="67"/>
      <c r="AE35" s="91"/>
      <c r="AF35" s="6" t="s">
        <v>1459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0.8</v>
      </c>
      <c r="K39" s="91"/>
      <c r="L39" s="116">
        <v>0.8</v>
      </c>
      <c r="M39" s="91"/>
      <c r="N39" s="116">
        <v>0.8</v>
      </c>
      <c r="O39" s="91"/>
      <c r="P39" s="116">
        <v>0.8</v>
      </c>
      <c r="Q39" s="67"/>
      <c r="R39" s="91"/>
      <c r="S39" s="116">
        <v>0.8</v>
      </c>
      <c r="T39" s="91"/>
      <c r="U39" s="116">
        <v>0.8</v>
      </c>
      <c r="V39" s="91"/>
      <c r="W39" s="116">
        <v>0.8</v>
      </c>
      <c r="X39" s="67"/>
      <c r="Y39" s="67"/>
      <c r="Z39" s="67"/>
      <c r="AA39" s="91"/>
      <c r="AB39" s="3">
        <v>0.8</v>
      </c>
      <c r="AC39" s="92">
        <v>0.8</v>
      </c>
      <c r="AD39" s="67"/>
      <c r="AE39" s="91"/>
      <c r="AF39" s="4">
        <v>0.8</v>
      </c>
    </row>
    <row r="40" spans="5:32" x14ac:dyDescent="0.25">
      <c r="E40" s="93" t="s">
        <v>73</v>
      </c>
      <c r="F40" s="67"/>
      <c r="G40" s="67"/>
      <c r="H40" s="67"/>
      <c r="I40" s="94"/>
      <c r="J40" s="116">
        <v>0.7</v>
      </c>
      <c r="K40" s="91"/>
      <c r="L40" s="116">
        <v>0.7</v>
      </c>
      <c r="M40" s="91"/>
      <c r="N40" s="116">
        <v>0.7</v>
      </c>
      <c r="O40" s="91"/>
      <c r="P40" s="116">
        <v>0.7</v>
      </c>
      <c r="Q40" s="67"/>
      <c r="R40" s="91"/>
      <c r="S40" s="116">
        <v>0.7</v>
      </c>
      <c r="T40" s="91"/>
      <c r="U40" s="116">
        <v>0.7</v>
      </c>
      <c r="V40" s="91"/>
      <c r="W40" s="116">
        <v>0.7</v>
      </c>
      <c r="X40" s="67"/>
      <c r="Y40" s="67"/>
      <c r="Z40" s="67"/>
      <c r="AA40" s="91"/>
      <c r="AB40" s="3">
        <v>0.7</v>
      </c>
      <c r="AC40" s="92">
        <v>0.7</v>
      </c>
      <c r="AD40" s="67"/>
      <c r="AE40" s="91"/>
      <c r="AF40" s="4">
        <v>0.7</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2.5</v>
      </c>
      <c r="K43" s="103"/>
      <c r="L43" s="102">
        <v>2.5</v>
      </c>
      <c r="M43" s="103"/>
      <c r="N43" s="102">
        <v>2.5</v>
      </c>
      <c r="O43" s="103"/>
      <c r="P43" s="102">
        <v>2.5</v>
      </c>
      <c r="Q43" s="100"/>
      <c r="R43" s="103"/>
      <c r="S43" s="102">
        <v>2.5</v>
      </c>
      <c r="T43" s="103"/>
      <c r="U43" s="113">
        <v>2.5</v>
      </c>
      <c r="V43" s="114"/>
      <c r="W43" s="102">
        <v>2.5</v>
      </c>
      <c r="X43" s="100"/>
      <c r="Y43" s="100"/>
      <c r="Z43" s="100"/>
      <c r="AA43" s="103"/>
      <c r="AB43" s="18">
        <v>2.5</v>
      </c>
      <c r="AC43" s="102">
        <v>2.5</v>
      </c>
      <c r="AD43" s="100"/>
      <c r="AE43" s="103"/>
      <c r="AF43" s="19">
        <v>2.5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L8gNGq8EZoG8AlfCn3gPvN2idF/6d+tIbT47DR0zCraZHn3PSguNdoI9psI7ed4GdVMCvUQ+A4pOMeLtKzs0w==" saltValue="NPkwG8B8c/8WeV+Du0ibk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4AF2929-8390-4B7D-80B6-6A6A01E7D54F}"/>
    <hyperlink ref="E53" location="INDEX!A1" display="Return to Index" xr:uid="{D421A942-01F5-4AD9-9228-413C59D5848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HAPU - Haughton (66/11kV)</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1460</v>
      </c>
      <c r="J3" s="69"/>
      <c r="K3" s="69"/>
      <c r="L3" s="69"/>
      <c r="M3" s="69"/>
      <c r="N3" s="69"/>
      <c r="O3" s="69"/>
      <c r="P3" s="69"/>
      <c r="Q3" s="69"/>
      <c r="R3" s="69"/>
      <c r="S3" s="69"/>
      <c r="V3" s="71" t="s">
        <v>929</v>
      </c>
      <c r="W3" s="69"/>
      <c r="Y3" s="72" t="s">
        <v>1248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1462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5.7</v>
      </c>
      <c r="K26" s="91"/>
      <c r="L26" s="116">
        <v>5.7</v>
      </c>
      <c r="M26" s="91"/>
      <c r="N26" s="116">
        <v>5.7</v>
      </c>
      <c r="O26" s="91"/>
      <c r="P26" s="116">
        <v>5.7</v>
      </c>
      <c r="Q26" s="67"/>
      <c r="R26" s="91"/>
      <c r="S26" s="116">
        <v>5.7</v>
      </c>
      <c r="T26" s="91"/>
      <c r="U26" s="116">
        <v>6.3</v>
      </c>
      <c r="V26" s="91"/>
      <c r="W26" s="116">
        <v>6.3</v>
      </c>
      <c r="X26" s="67"/>
      <c r="Y26" s="67"/>
      <c r="Z26" s="67"/>
      <c r="AA26" s="91"/>
      <c r="AB26" s="3">
        <v>6.3</v>
      </c>
      <c r="AC26" s="92">
        <v>6.3</v>
      </c>
      <c r="AD26" s="67"/>
      <c r="AE26" s="91"/>
      <c r="AF26" s="4">
        <v>6.3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0.8</v>
      </c>
      <c r="K28" s="91"/>
      <c r="L28" s="116">
        <v>0.8</v>
      </c>
      <c r="M28" s="91"/>
      <c r="N28" s="116">
        <v>0.8</v>
      </c>
      <c r="O28" s="91"/>
      <c r="P28" s="116">
        <v>0.8</v>
      </c>
      <c r="Q28" s="67"/>
      <c r="R28" s="91"/>
      <c r="S28" s="116">
        <v>0.8</v>
      </c>
      <c r="T28" s="91"/>
      <c r="U28" s="116">
        <v>0.8</v>
      </c>
      <c r="V28" s="91"/>
      <c r="W28" s="116">
        <v>0.8</v>
      </c>
      <c r="X28" s="67"/>
      <c r="Y28" s="67"/>
      <c r="Z28" s="67"/>
      <c r="AA28" s="91"/>
      <c r="AB28" s="3">
        <v>0.8</v>
      </c>
      <c r="AC28" s="92">
        <v>0.8</v>
      </c>
      <c r="AD28" s="67"/>
      <c r="AE28" s="91"/>
      <c r="AF28" s="4">
        <v>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0.98099999999999998</v>
      </c>
      <c r="K31" s="91"/>
      <c r="L31" s="118">
        <v>0.98099999999999998</v>
      </c>
      <c r="M31" s="91"/>
      <c r="N31" s="118">
        <v>0.98099999999999998</v>
      </c>
      <c r="O31" s="91"/>
      <c r="P31" s="118">
        <v>0.98099999999999998</v>
      </c>
      <c r="Q31" s="67"/>
      <c r="R31" s="91"/>
      <c r="S31" s="118">
        <v>0.98099999999999998</v>
      </c>
      <c r="T31" s="91"/>
      <c r="U31" s="118">
        <v>0.95599999999999996</v>
      </c>
      <c r="V31" s="91"/>
      <c r="W31" s="118">
        <v>0.95599999999999996</v>
      </c>
      <c r="X31" s="67"/>
      <c r="Y31" s="67"/>
      <c r="Z31" s="67"/>
      <c r="AA31" s="91"/>
      <c r="AB31" s="7">
        <v>0.95599999999999996</v>
      </c>
      <c r="AC31" s="96">
        <v>0.95599999999999996</v>
      </c>
      <c r="AD31" s="67"/>
      <c r="AE31" s="91"/>
      <c r="AF31" s="8">
        <v>0.94599999999999995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0.8</v>
      </c>
      <c r="K33" s="91"/>
      <c r="L33" s="119">
        <v>0.8</v>
      </c>
      <c r="M33" s="91"/>
      <c r="N33" s="119">
        <v>0.8</v>
      </c>
      <c r="O33" s="91"/>
      <c r="P33" s="119">
        <v>0.8</v>
      </c>
      <c r="Q33" s="67"/>
      <c r="R33" s="91"/>
      <c r="S33" s="119">
        <v>0.8</v>
      </c>
      <c r="T33" s="91"/>
      <c r="U33" s="119">
        <v>0.8</v>
      </c>
      <c r="V33" s="91"/>
      <c r="W33" s="119">
        <v>0.8</v>
      </c>
      <c r="X33" s="67"/>
      <c r="Y33" s="67"/>
      <c r="Z33" s="67"/>
      <c r="AA33" s="91"/>
      <c r="AB33" s="9">
        <v>0.8</v>
      </c>
      <c r="AC33" s="98">
        <v>0.8</v>
      </c>
      <c r="AD33" s="67"/>
      <c r="AE33" s="91"/>
      <c r="AF33" s="10">
        <v>0.8</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1463</v>
      </c>
      <c r="K35" s="91"/>
      <c r="L35" s="117" t="s">
        <v>1463</v>
      </c>
      <c r="M35" s="91"/>
      <c r="N35" s="117" t="s">
        <v>1463</v>
      </c>
      <c r="O35" s="91"/>
      <c r="P35" s="117" t="s">
        <v>1463</v>
      </c>
      <c r="Q35" s="67"/>
      <c r="R35" s="91"/>
      <c r="S35" s="117" t="s">
        <v>1463</v>
      </c>
      <c r="T35" s="91"/>
      <c r="U35" s="117" t="s">
        <v>1463</v>
      </c>
      <c r="V35" s="91"/>
      <c r="W35" s="117" t="s">
        <v>1463</v>
      </c>
      <c r="X35" s="67"/>
      <c r="Y35" s="67"/>
      <c r="Z35" s="67"/>
      <c r="AA35" s="91"/>
      <c r="AB35" s="5" t="s">
        <v>1463</v>
      </c>
      <c r="AC35" s="95" t="s">
        <v>1463</v>
      </c>
      <c r="AD35" s="67"/>
      <c r="AE35" s="91"/>
      <c r="AF35" s="6" t="s">
        <v>1463</v>
      </c>
    </row>
    <row r="36" spans="5:32" ht="13.15" customHeight="1" x14ac:dyDescent="0.25">
      <c r="E36" s="93" t="s">
        <v>56</v>
      </c>
      <c r="F36" s="67"/>
      <c r="G36" s="67"/>
      <c r="H36" s="67"/>
      <c r="I36" s="94"/>
      <c r="J36" s="116">
        <v>0.8</v>
      </c>
      <c r="K36" s="91"/>
      <c r="L36" s="116">
        <v>0.8</v>
      </c>
      <c r="M36" s="91"/>
      <c r="N36" s="116">
        <v>0.8</v>
      </c>
      <c r="O36" s="91"/>
      <c r="P36" s="116">
        <v>0.8</v>
      </c>
      <c r="Q36" s="67"/>
      <c r="R36" s="91"/>
      <c r="S36" s="116">
        <v>0.8</v>
      </c>
      <c r="T36" s="91"/>
      <c r="U36" s="116">
        <v>0.8</v>
      </c>
      <c r="V36" s="91"/>
      <c r="W36" s="116">
        <v>0.8</v>
      </c>
      <c r="X36" s="67"/>
      <c r="Y36" s="67"/>
      <c r="Z36" s="67"/>
      <c r="AA36" s="91"/>
      <c r="AB36" s="3">
        <v>0.8</v>
      </c>
      <c r="AC36" s="92">
        <v>0.8</v>
      </c>
      <c r="AD36" s="67"/>
      <c r="AE36" s="91"/>
      <c r="AF36" s="4">
        <v>0.8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1.2</v>
      </c>
      <c r="K39" s="91"/>
      <c r="L39" s="116">
        <v>1.2</v>
      </c>
      <c r="M39" s="91"/>
      <c r="N39" s="116">
        <v>1.2</v>
      </c>
      <c r="O39" s="91"/>
      <c r="P39" s="116">
        <v>1.2</v>
      </c>
      <c r="Q39" s="67"/>
      <c r="R39" s="91"/>
      <c r="S39" s="116">
        <v>1.2</v>
      </c>
      <c r="T39" s="91"/>
      <c r="U39" s="116">
        <v>1.2</v>
      </c>
      <c r="V39" s="91"/>
      <c r="W39" s="116">
        <v>1.2</v>
      </c>
      <c r="X39" s="67"/>
      <c r="Y39" s="67"/>
      <c r="Z39" s="67"/>
      <c r="AA39" s="91"/>
      <c r="AB39" s="3">
        <v>1.2</v>
      </c>
      <c r="AC39" s="92">
        <v>1.2</v>
      </c>
      <c r="AD39" s="67"/>
      <c r="AE39" s="91"/>
      <c r="AF39" s="4">
        <v>1.2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5</v>
      </c>
      <c r="K43" s="121"/>
      <c r="L43" s="120">
        <v>5</v>
      </c>
      <c r="M43" s="121"/>
      <c r="N43" s="120">
        <v>5</v>
      </c>
      <c r="O43" s="121"/>
      <c r="P43" s="120">
        <v>5</v>
      </c>
      <c r="Q43" s="122"/>
      <c r="R43" s="121"/>
      <c r="S43" s="120">
        <v>5</v>
      </c>
      <c r="T43" s="121"/>
      <c r="U43" s="125">
        <v>5</v>
      </c>
      <c r="V43" s="126"/>
      <c r="W43" s="120">
        <v>5</v>
      </c>
      <c r="X43" s="122"/>
      <c r="Y43" s="122"/>
      <c r="Z43" s="122"/>
      <c r="AA43" s="121"/>
      <c r="AB43" s="23">
        <v>5</v>
      </c>
      <c r="AC43" s="120">
        <v>5</v>
      </c>
      <c r="AD43" s="122"/>
      <c r="AE43" s="121"/>
      <c r="AF43" s="24">
        <v>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uID4OCjhZ1ELsOS+coBb24O/RozfoinNd6puTzEDHFM3+0T6Zi8aAnnrlCj+JT44Qmz+ZnKkajxQrYLMZ+HaA==" saltValue="pnirSegmD0e21FHQ8nl2r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4C3472C-F7B6-4F5A-80BB-C7478C934E18}"/>
    <hyperlink ref="E53" location="INDEX!A1" display="Return to Index" xr:uid="{7D2F9186-F105-48E6-B64E-9DB507F5154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HELE - Helenvale (66/22kV)</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AJ53"/>
  <sheetViews>
    <sheetView showGridLines="0" topLeftCell="A10" workbookViewId="0">
      <selection activeCell="AM41" sqref="AM4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1464</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1466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56.6</v>
      </c>
      <c r="K26" s="91"/>
      <c r="L26" s="116">
        <v>56.6</v>
      </c>
      <c r="M26" s="91"/>
      <c r="N26" s="116">
        <v>56.6</v>
      </c>
      <c r="O26" s="91"/>
      <c r="P26" s="116">
        <v>56.6</v>
      </c>
      <c r="Q26" s="67"/>
      <c r="R26" s="91"/>
      <c r="S26" s="116">
        <v>56.6</v>
      </c>
      <c r="T26" s="91"/>
      <c r="U26" s="116">
        <v>58.6</v>
      </c>
      <c r="V26" s="91"/>
      <c r="W26" s="116">
        <v>58.6</v>
      </c>
      <c r="X26" s="67"/>
      <c r="Y26" s="67"/>
      <c r="Z26" s="67"/>
      <c r="AA26" s="91"/>
      <c r="AB26" s="3">
        <v>58.6</v>
      </c>
      <c r="AC26" s="92">
        <v>58.6</v>
      </c>
      <c r="AD26" s="67"/>
      <c r="AE26" s="91"/>
      <c r="AF26" s="4">
        <v>58.6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22.8</v>
      </c>
      <c r="K28" s="91"/>
      <c r="L28" s="116">
        <v>23</v>
      </c>
      <c r="M28" s="91"/>
      <c r="N28" s="116">
        <v>23.1</v>
      </c>
      <c r="O28" s="91"/>
      <c r="P28" s="116">
        <v>23.3</v>
      </c>
      <c r="Q28" s="67"/>
      <c r="R28" s="91"/>
      <c r="S28" s="116">
        <v>23.3</v>
      </c>
      <c r="T28" s="91"/>
      <c r="U28" s="116">
        <v>11.6</v>
      </c>
      <c r="V28" s="91"/>
      <c r="W28" s="116">
        <v>11.6</v>
      </c>
      <c r="X28" s="67"/>
      <c r="Y28" s="67"/>
      <c r="Z28" s="67"/>
      <c r="AA28" s="91"/>
      <c r="AB28" s="3">
        <v>11.7</v>
      </c>
      <c r="AC28" s="92">
        <v>11.8</v>
      </c>
      <c r="AD28" s="67"/>
      <c r="AE28" s="91"/>
      <c r="AF28" s="4">
        <v>11.9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0.98099999999999998</v>
      </c>
      <c r="K31" s="91"/>
      <c r="L31" s="118">
        <v>0.98099999999999998</v>
      </c>
      <c r="M31" s="91"/>
      <c r="N31" s="118">
        <v>0.98099999999999998</v>
      </c>
      <c r="O31" s="91"/>
      <c r="P31" s="118">
        <v>0.98099999999999998</v>
      </c>
      <c r="Q31" s="67"/>
      <c r="R31" s="91"/>
      <c r="S31" s="118">
        <v>0.98099999999999998</v>
      </c>
      <c r="T31" s="91"/>
      <c r="U31" s="118">
        <v>0.98599999999999999</v>
      </c>
      <c r="V31" s="91"/>
      <c r="W31" s="118">
        <v>0.98599999999999999</v>
      </c>
      <c r="X31" s="67"/>
      <c r="Y31" s="67"/>
      <c r="Z31" s="67"/>
      <c r="AA31" s="91"/>
      <c r="AB31" s="7">
        <v>0.98599999999999999</v>
      </c>
      <c r="AC31" s="96">
        <v>0.98599999999999999</v>
      </c>
      <c r="AD31" s="67"/>
      <c r="AE31" s="91"/>
      <c r="AF31" s="8">
        <v>0.98599999999999999</v>
      </c>
    </row>
    <row r="32" spans="4:32" ht="13.15" customHeight="1" x14ac:dyDescent="0.25">
      <c r="E32" s="93" t="s">
        <v>40</v>
      </c>
      <c r="F32" s="67"/>
      <c r="G32" s="67"/>
      <c r="H32" s="67"/>
      <c r="I32" s="94"/>
      <c r="J32" s="116">
        <v>31.5</v>
      </c>
      <c r="K32" s="91"/>
      <c r="L32" s="116">
        <v>31.5</v>
      </c>
      <c r="M32" s="91"/>
      <c r="N32" s="116">
        <v>31.5</v>
      </c>
      <c r="O32" s="91"/>
      <c r="P32" s="116">
        <v>31.5</v>
      </c>
      <c r="Q32" s="67"/>
      <c r="R32" s="91"/>
      <c r="S32" s="116">
        <v>31.5</v>
      </c>
      <c r="T32" s="91"/>
      <c r="U32" s="116">
        <v>32.6</v>
      </c>
      <c r="V32" s="91"/>
      <c r="W32" s="116">
        <v>32.6</v>
      </c>
      <c r="X32" s="67"/>
      <c r="Y32" s="67"/>
      <c r="Z32" s="67"/>
      <c r="AA32" s="91"/>
      <c r="AB32" s="3">
        <v>32.6</v>
      </c>
      <c r="AC32" s="92">
        <v>32.6</v>
      </c>
      <c r="AD32" s="67"/>
      <c r="AE32" s="91"/>
      <c r="AF32" s="4">
        <v>32.6</v>
      </c>
    </row>
    <row r="33" spans="5:32" ht="13.15" customHeight="1" x14ac:dyDescent="0.25">
      <c r="E33" s="97" t="s">
        <v>44</v>
      </c>
      <c r="F33" s="67"/>
      <c r="G33" s="67"/>
      <c r="H33" s="67"/>
      <c r="I33" s="94"/>
      <c r="J33" s="119">
        <v>20.399999999999999</v>
      </c>
      <c r="K33" s="91"/>
      <c r="L33" s="119">
        <v>20.6</v>
      </c>
      <c r="M33" s="91"/>
      <c r="N33" s="119">
        <v>20.7</v>
      </c>
      <c r="O33" s="91"/>
      <c r="P33" s="119">
        <v>20.9</v>
      </c>
      <c r="Q33" s="67"/>
      <c r="R33" s="91"/>
      <c r="S33" s="119">
        <v>20.9</v>
      </c>
      <c r="T33" s="91"/>
      <c r="U33" s="119">
        <v>11</v>
      </c>
      <c r="V33" s="91"/>
      <c r="W33" s="119">
        <v>11</v>
      </c>
      <c r="X33" s="67"/>
      <c r="Y33" s="67"/>
      <c r="Z33" s="67"/>
      <c r="AA33" s="91"/>
      <c r="AB33" s="9">
        <v>11.1</v>
      </c>
      <c r="AC33" s="98">
        <v>11.2</v>
      </c>
      <c r="AD33" s="67"/>
      <c r="AE33" s="91"/>
      <c r="AF33" s="10">
        <v>11.3</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1227</v>
      </c>
      <c r="K35" s="91"/>
      <c r="L35" s="117" t="s">
        <v>1227</v>
      </c>
      <c r="M35" s="91"/>
      <c r="N35" s="117" t="s">
        <v>1227</v>
      </c>
      <c r="O35" s="91"/>
      <c r="P35" s="117" t="s">
        <v>1227</v>
      </c>
      <c r="Q35" s="67"/>
      <c r="R35" s="91"/>
      <c r="S35" s="117" t="s">
        <v>1227</v>
      </c>
      <c r="T35" s="91"/>
      <c r="U35" s="117" t="s">
        <v>1227</v>
      </c>
      <c r="V35" s="91"/>
      <c r="W35" s="117" t="s">
        <v>1227</v>
      </c>
      <c r="X35" s="67"/>
      <c r="Y35" s="67"/>
      <c r="Z35" s="67"/>
      <c r="AA35" s="91"/>
      <c r="AB35" s="5" t="s">
        <v>1227</v>
      </c>
      <c r="AC35" s="95" t="s">
        <v>1227</v>
      </c>
      <c r="AD35" s="67"/>
      <c r="AE35" s="91"/>
      <c r="AF35" s="6" t="s">
        <v>1227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3.5</v>
      </c>
      <c r="K39" s="91"/>
      <c r="L39" s="116">
        <v>3.5</v>
      </c>
      <c r="M39" s="91"/>
      <c r="N39" s="116">
        <v>3.5</v>
      </c>
      <c r="O39" s="91"/>
      <c r="P39" s="116">
        <v>3.5</v>
      </c>
      <c r="Q39" s="67"/>
      <c r="R39" s="91"/>
      <c r="S39" s="116">
        <v>3.5</v>
      </c>
      <c r="T39" s="91"/>
      <c r="U39" s="116">
        <v>3.5</v>
      </c>
      <c r="V39" s="91"/>
      <c r="W39" s="116">
        <v>3.5</v>
      </c>
      <c r="X39" s="67"/>
      <c r="Y39" s="67"/>
      <c r="Z39" s="67"/>
      <c r="AA39" s="91"/>
      <c r="AB39" s="3">
        <v>3.5</v>
      </c>
      <c r="AC39" s="92">
        <v>3.5</v>
      </c>
      <c r="AD39" s="67"/>
      <c r="AE39" s="91"/>
      <c r="AF39" s="4">
        <v>3.5</v>
      </c>
    </row>
    <row r="40" spans="5:32" x14ac:dyDescent="0.25">
      <c r="E40" s="93" t="s">
        <v>73</v>
      </c>
      <c r="F40" s="67"/>
      <c r="G40" s="67"/>
      <c r="H40" s="67"/>
      <c r="I40" s="94"/>
      <c r="J40" s="116">
        <v>1.2</v>
      </c>
      <c r="K40" s="91"/>
      <c r="L40" s="116">
        <v>1.2</v>
      </c>
      <c r="M40" s="91"/>
      <c r="N40" s="116">
        <v>1.2</v>
      </c>
      <c r="O40" s="91"/>
      <c r="P40" s="116">
        <v>1.2</v>
      </c>
      <c r="Q40" s="67"/>
      <c r="R40" s="91"/>
      <c r="S40" s="116">
        <v>1.2</v>
      </c>
      <c r="T40" s="91"/>
      <c r="U40" s="116">
        <v>1.2</v>
      </c>
      <c r="V40" s="91"/>
      <c r="W40" s="116">
        <v>1.2</v>
      </c>
      <c r="X40" s="67"/>
      <c r="Y40" s="67"/>
      <c r="Z40" s="67"/>
      <c r="AA40" s="91"/>
      <c r="AB40" s="3">
        <v>1.2</v>
      </c>
      <c r="AC40" s="92">
        <v>1.2</v>
      </c>
      <c r="AD40" s="67"/>
      <c r="AE40" s="91"/>
      <c r="AF40" s="4">
        <v>1.2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EZSi3DnfXzFcQ1vnKjpexRxCl6YIv/I5vAju6RFX5m0HPvOwXdYlGmsDHcyDM9XGt9IjDG0A5faXITvjJ6DPA==" saltValue="o7YiVCx3jOmjnvB4IgJYl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9F1041D-1FAA-4153-9C1F-42A5688A8DB7}"/>
    <hyperlink ref="E53" location="INDEX!A1" display="Return to Index" xr:uid="{60AC1EDF-3438-4804-84CD-208A09BA3B0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HEPA - Hermit Park (66/11kV)</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1467</v>
      </c>
      <c r="J3" s="69"/>
      <c r="K3" s="69"/>
      <c r="L3" s="69"/>
      <c r="M3" s="69"/>
      <c r="N3" s="69"/>
      <c r="O3" s="69"/>
      <c r="P3" s="69"/>
      <c r="Q3" s="69"/>
      <c r="R3" s="69"/>
      <c r="S3" s="69"/>
      <c r="V3" s="71" t="s">
        <v>929</v>
      </c>
      <c r="W3" s="69"/>
      <c r="Y3" s="72" t="s">
        <v>1269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v>
      </c>
      <c r="K26" s="91"/>
      <c r="L26" s="116">
        <v>5</v>
      </c>
      <c r="M26" s="91"/>
      <c r="N26" s="116">
        <v>5</v>
      </c>
      <c r="O26" s="91"/>
      <c r="P26" s="116">
        <v>5</v>
      </c>
      <c r="Q26" s="67"/>
      <c r="R26" s="91"/>
      <c r="S26" s="116">
        <v>5</v>
      </c>
      <c r="T26" s="91"/>
      <c r="U26" s="116">
        <v>5</v>
      </c>
      <c r="V26" s="91"/>
      <c r="W26" s="116">
        <v>5</v>
      </c>
      <c r="X26" s="67"/>
      <c r="Y26" s="67"/>
      <c r="Z26" s="67"/>
      <c r="AA26" s="91"/>
      <c r="AB26" s="3">
        <v>5</v>
      </c>
      <c r="AC26" s="92">
        <v>5</v>
      </c>
      <c r="AD26" s="67"/>
      <c r="AE26" s="91"/>
      <c r="AF26" s="4">
        <v>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4.3</v>
      </c>
      <c r="K28" s="91"/>
      <c r="L28" s="116">
        <v>4.3</v>
      </c>
      <c r="M28" s="91"/>
      <c r="N28" s="116">
        <v>4.3</v>
      </c>
      <c r="O28" s="91"/>
      <c r="P28" s="116">
        <v>4.3</v>
      </c>
      <c r="Q28" s="67"/>
      <c r="R28" s="91"/>
      <c r="S28" s="116">
        <v>4.3</v>
      </c>
      <c r="T28" s="91"/>
      <c r="U28" s="116">
        <v>2.5</v>
      </c>
      <c r="V28" s="91"/>
      <c r="W28" s="116">
        <v>2.5</v>
      </c>
      <c r="X28" s="67"/>
      <c r="Y28" s="67"/>
      <c r="Z28" s="67"/>
      <c r="AA28" s="91"/>
      <c r="AB28" s="3">
        <v>2.6</v>
      </c>
      <c r="AC28" s="92">
        <v>2.6</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0.98899999999999999</v>
      </c>
      <c r="K31" s="91"/>
      <c r="L31" s="118">
        <v>0.98899999999999999</v>
      </c>
      <c r="M31" s="91"/>
      <c r="N31" s="118">
        <v>0.98899999999999999</v>
      </c>
      <c r="O31" s="91"/>
      <c r="P31" s="118">
        <v>0.98899999999999999</v>
      </c>
      <c r="Q31" s="67"/>
      <c r="R31" s="91"/>
      <c r="S31" s="118">
        <v>0.98899999999999999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4.0999999999999996</v>
      </c>
      <c r="K33" s="91"/>
      <c r="L33" s="119">
        <v>4.0999999999999996</v>
      </c>
      <c r="M33" s="91"/>
      <c r="N33" s="119">
        <v>4.0999999999999996</v>
      </c>
      <c r="O33" s="91"/>
      <c r="P33" s="119">
        <v>4.0999999999999996</v>
      </c>
      <c r="Q33" s="67"/>
      <c r="R33" s="91"/>
      <c r="S33" s="119">
        <v>4.0999999999999996</v>
      </c>
      <c r="T33" s="91"/>
      <c r="U33" s="119">
        <v>2.4</v>
      </c>
      <c r="V33" s="91"/>
      <c r="W33" s="119">
        <v>2.4</v>
      </c>
      <c r="X33" s="67"/>
      <c r="Y33" s="67"/>
      <c r="Z33" s="67"/>
      <c r="AA33" s="91"/>
      <c r="AB33" s="9">
        <v>2.4</v>
      </c>
      <c r="AC33" s="98">
        <v>2.5</v>
      </c>
      <c r="AD33" s="67"/>
      <c r="AE33" s="91"/>
      <c r="AF33" s="10">
        <v>2.5</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1405</v>
      </c>
      <c r="K35" s="91"/>
      <c r="L35" s="117" t="s">
        <v>1405</v>
      </c>
      <c r="M35" s="91"/>
      <c r="N35" s="117" t="s">
        <v>1405</v>
      </c>
      <c r="O35" s="91"/>
      <c r="P35" s="117" t="s">
        <v>1405</v>
      </c>
      <c r="Q35" s="67"/>
      <c r="R35" s="91"/>
      <c r="S35" s="117" t="s">
        <v>1405</v>
      </c>
      <c r="T35" s="91"/>
      <c r="U35" s="117" t="s">
        <v>1405</v>
      </c>
      <c r="V35" s="91"/>
      <c r="W35" s="117" t="s">
        <v>1405</v>
      </c>
      <c r="X35" s="67"/>
      <c r="Y35" s="67"/>
      <c r="Z35" s="67"/>
      <c r="AA35" s="91"/>
      <c r="AB35" s="5" t="s">
        <v>1405</v>
      </c>
      <c r="AC35" s="95" t="s">
        <v>1405</v>
      </c>
      <c r="AD35" s="67"/>
      <c r="AE35" s="91"/>
      <c r="AF35" s="6" t="s">
        <v>1405</v>
      </c>
    </row>
    <row r="36" spans="5:32" ht="13.15" customHeight="1" x14ac:dyDescent="0.25">
      <c r="E36" s="93" t="s">
        <v>56</v>
      </c>
      <c r="F36" s="67"/>
      <c r="G36" s="67"/>
      <c r="H36" s="67"/>
      <c r="I36" s="94"/>
      <c r="J36" s="116">
        <v>4.0999999999999996</v>
      </c>
      <c r="K36" s="91"/>
      <c r="L36" s="116">
        <v>4.0999999999999996</v>
      </c>
      <c r="M36" s="91"/>
      <c r="N36" s="116">
        <v>4.0999999999999996</v>
      </c>
      <c r="O36" s="91"/>
      <c r="P36" s="116">
        <v>4.0999999999999996</v>
      </c>
      <c r="Q36" s="67"/>
      <c r="R36" s="91"/>
      <c r="S36" s="116">
        <v>4.0999999999999996</v>
      </c>
      <c r="T36" s="91"/>
      <c r="U36" s="116">
        <v>2.4</v>
      </c>
      <c r="V36" s="91"/>
      <c r="W36" s="116">
        <v>2.4</v>
      </c>
      <c r="X36" s="67"/>
      <c r="Y36" s="67"/>
      <c r="Z36" s="67"/>
      <c r="AA36" s="91"/>
      <c r="AB36" s="3">
        <v>2.4</v>
      </c>
      <c r="AC36" s="92">
        <v>2.5</v>
      </c>
      <c r="AD36" s="67"/>
      <c r="AE36" s="91"/>
      <c r="AF36" s="4">
        <v>2.5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5.5</v>
      </c>
      <c r="K39" s="91"/>
      <c r="L39" s="116">
        <v>5.5</v>
      </c>
      <c r="M39" s="91"/>
      <c r="N39" s="116">
        <v>5.5</v>
      </c>
      <c r="O39" s="91"/>
      <c r="P39" s="116">
        <v>5.5</v>
      </c>
      <c r="Q39" s="67"/>
      <c r="R39" s="91"/>
      <c r="S39" s="116">
        <v>5.5</v>
      </c>
      <c r="T39" s="91"/>
      <c r="U39" s="116">
        <v>5.5</v>
      </c>
      <c r="V39" s="91"/>
      <c r="W39" s="116">
        <v>5.5</v>
      </c>
      <c r="X39" s="67"/>
      <c r="Y39" s="67"/>
      <c r="Z39" s="67"/>
      <c r="AA39" s="91"/>
      <c r="AB39" s="3">
        <v>5.5</v>
      </c>
      <c r="AC39" s="92">
        <v>5.5</v>
      </c>
      <c r="AD39" s="67"/>
      <c r="AE39" s="91"/>
      <c r="AF39" s="4">
        <v>5.5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8jv6WMG+BGcmwtKOjDHcZ+KZmkTfw+gvPJyvRlKwhdxpHrpITjeh/BpkS94MSS1bfRX6DWth2YJ9NwmMwKEEQ==" saltValue="uxx+L3cc+544J8USuvWtc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E3CE881-EAEC-4748-94BA-4A369EB465FC}"/>
    <hyperlink ref="E53" location="INDEX!A1" display="Return to Index" xr:uid="{04180017-6F75-4559-8F70-D08B405051A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HIGH - Highfields (33/11kV)</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1469</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1470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1471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1472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59.3</v>
      </c>
      <c r="K26" s="91"/>
      <c r="L26" s="116">
        <v>59.3</v>
      </c>
      <c r="M26" s="91"/>
      <c r="N26" s="116">
        <v>59.3</v>
      </c>
      <c r="O26" s="91"/>
      <c r="P26" s="116">
        <v>59.3</v>
      </c>
      <c r="Q26" s="67"/>
      <c r="R26" s="91"/>
      <c r="S26" s="116">
        <v>59.3</v>
      </c>
      <c r="T26" s="91"/>
      <c r="U26" s="116">
        <v>65.099999999999994</v>
      </c>
      <c r="V26" s="91"/>
      <c r="W26" s="116">
        <v>65.099999999999994</v>
      </c>
      <c r="X26" s="67"/>
      <c r="Y26" s="67"/>
      <c r="Z26" s="67"/>
      <c r="AA26" s="91"/>
      <c r="AB26" s="3">
        <v>65.099999999999994</v>
      </c>
      <c r="AC26" s="92">
        <v>65.099999999999994</v>
      </c>
      <c r="AD26" s="67"/>
      <c r="AE26" s="91"/>
      <c r="AF26" s="4">
        <v>65.099999999999994</v>
      </c>
    </row>
    <row r="27" spans="4:32" ht="20.25" customHeight="1" x14ac:dyDescent="0.25">
      <c r="E27" s="93" t="s">
        <v>24</v>
      </c>
      <c r="F27" s="67"/>
      <c r="G27" s="67"/>
      <c r="H27" s="67"/>
      <c r="I27" s="94"/>
      <c r="J27" s="116">
        <v>0.2</v>
      </c>
      <c r="K27" s="91"/>
      <c r="L27" s="116">
        <v>0.2</v>
      </c>
      <c r="M27" s="91"/>
      <c r="N27" s="116">
        <v>0.2</v>
      </c>
      <c r="O27" s="91"/>
      <c r="P27" s="116">
        <v>0.2</v>
      </c>
      <c r="Q27" s="67"/>
      <c r="R27" s="91"/>
      <c r="S27" s="116">
        <v>0.2</v>
      </c>
      <c r="T27" s="91"/>
      <c r="U27" s="116">
        <v>0.1</v>
      </c>
      <c r="V27" s="91"/>
      <c r="W27" s="116">
        <v>0.1</v>
      </c>
      <c r="X27" s="67"/>
      <c r="Y27" s="67"/>
      <c r="Z27" s="67"/>
      <c r="AA27" s="91"/>
      <c r="AB27" s="3">
        <v>0.1</v>
      </c>
      <c r="AC27" s="92">
        <v>0.1</v>
      </c>
      <c r="AD27" s="67"/>
      <c r="AE27" s="91"/>
      <c r="AF27" s="4">
        <v>0.1</v>
      </c>
    </row>
    <row r="28" spans="4:32" ht="13.15" customHeight="1" x14ac:dyDescent="0.25">
      <c r="E28" s="93" t="s">
        <v>28</v>
      </c>
      <c r="F28" s="67"/>
      <c r="G28" s="67"/>
      <c r="H28" s="67"/>
      <c r="I28" s="94"/>
      <c r="J28" s="116">
        <v>15.3</v>
      </c>
      <c r="K28" s="91"/>
      <c r="L28" s="116">
        <v>15.4</v>
      </c>
      <c r="M28" s="91"/>
      <c r="N28" s="116">
        <v>15.4</v>
      </c>
      <c r="O28" s="91"/>
      <c r="P28" s="116">
        <v>15.4</v>
      </c>
      <c r="Q28" s="67"/>
      <c r="R28" s="91"/>
      <c r="S28" s="116">
        <v>15.4</v>
      </c>
      <c r="T28" s="91"/>
      <c r="U28" s="116">
        <v>7.8</v>
      </c>
      <c r="V28" s="91"/>
      <c r="W28" s="116">
        <v>7.8</v>
      </c>
      <c r="X28" s="67"/>
      <c r="Y28" s="67"/>
      <c r="Z28" s="67"/>
      <c r="AA28" s="91"/>
      <c r="AB28" s="3">
        <v>7.8</v>
      </c>
      <c r="AC28" s="92">
        <v>7.8</v>
      </c>
      <c r="AD28" s="67"/>
      <c r="AE28" s="91"/>
      <c r="AF28" s="4">
        <v>7.9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0.90500000000000003</v>
      </c>
      <c r="K31" s="91"/>
      <c r="L31" s="118">
        <v>0.90500000000000003</v>
      </c>
      <c r="M31" s="91"/>
      <c r="N31" s="118">
        <v>0.90500000000000003</v>
      </c>
      <c r="O31" s="91"/>
      <c r="P31" s="118">
        <v>0.90500000000000003</v>
      </c>
      <c r="Q31" s="67"/>
      <c r="R31" s="91"/>
      <c r="S31" s="118">
        <v>0.90500000000000003</v>
      </c>
      <c r="T31" s="91"/>
      <c r="U31" s="118">
        <v>0.94</v>
      </c>
      <c r="V31" s="91"/>
      <c r="W31" s="118">
        <v>0.94</v>
      </c>
      <c r="X31" s="67"/>
      <c r="Y31" s="67"/>
      <c r="Z31" s="67"/>
      <c r="AA31" s="91"/>
      <c r="AB31" s="7">
        <v>0.94</v>
      </c>
      <c r="AC31" s="96">
        <v>0.94</v>
      </c>
      <c r="AD31" s="67"/>
      <c r="AE31" s="91"/>
      <c r="AF31" s="8">
        <v>0.94</v>
      </c>
    </row>
    <row r="32" spans="4:32" ht="13.15" customHeight="1" x14ac:dyDescent="0.25">
      <c r="E32" s="93" t="s">
        <v>40</v>
      </c>
      <c r="F32" s="67"/>
      <c r="G32" s="67"/>
      <c r="H32" s="67"/>
      <c r="I32" s="94"/>
      <c r="J32" s="116">
        <v>34.6</v>
      </c>
      <c r="K32" s="91"/>
      <c r="L32" s="116">
        <v>34.6</v>
      </c>
      <c r="M32" s="91"/>
      <c r="N32" s="116">
        <v>34.6</v>
      </c>
      <c r="O32" s="91"/>
      <c r="P32" s="116">
        <v>34.6</v>
      </c>
      <c r="Q32" s="67"/>
      <c r="R32" s="91"/>
      <c r="S32" s="116">
        <v>34.6</v>
      </c>
      <c r="T32" s="91"/>
      <c r="U32" s="116">
        <v>36.799999999999997</v>
      </c>
      <c r="V32" s="91"/>
      <c r="W32" s="116">
        <v>36.799999999999997</v>
      </c>
      <c r="X32" s="67"/>
      <c r="Y32" s="67"/>
      <c r="Z32" s="67"/>
      <c r="AA32" s="91"/>
      <c r="AB32" s="3">
        <v>36.799999999999997</v>
      </c>
      <c r="AC32" s="92">
        <v>36.799999999999997</v>
      </c>
      <c r="AD32" s="67"/>
      <c r="AE32" s="91"/>
      <c r="AF32" s="4">
        <v>36.799999999999997</v>
      </c>
    </row>
    <row r="33" spans="5:32" ht="13.15" customHeight="1" x14ac:dyDescent="0.25">
      <c r="E33" s="97" t="s">
        <v>44</v>
      </c>
      <c r="F33" s="67"/>
      <c r="G33" s="67"/>
      <c r="H33" s="67"/>
      <c r="I33" s="94"/>
      <c r="J33" s="119">
        <v>14.8</v>
      </c>
      <c r="K33" s="91"/>
      <c r="L33" s="119">
        <v>14.8</v>
      </c>
      <c r="M33" s="91"/>
      <c r="N33" s="119">
        <v>14.9</v>
      </c>
      <c r="O33" s="91"/>
      <c r="P33" s="119">
        <v>14.9</v>
      </c>
      <c r="Q33" s="67"/>
      <c r="R33" s="91"/>
      <c r="S33" s="119">
        <v>14.8</v>
      </c>
      <c r="T33" s="91"/>
      <c r="U33" s="119">
        <v>7.2</v>
      </c>
      <c r="V33" s="91"/>
      <c r="W33" s="119">
        <v>7.2</v>
      </c>
      <c r="X33" s="67"/>
      <c r="Y33" s="67"/>
      <c r="Z33" s="67"/>
      <c r="AA33" s="91"/>
      <c r="AB33" s="9">
        <v>7.3</v>
      </c>
      <c r="AC33" s="98">
        <v>7.3</v>
      </c>
      <c r="AD33" s="67"/>
      <c r="AE33" s="91"/>
      <c r="AF33" s="10">
        <v>7.3</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950</v>
      </c>
      <c r="K35" s="91"/>
      <c r="L35" s="117" t="s">
        <v>950</v>
      </c>
      <c r="M35" s="91"/>
      <c r="N35" s="117" t="s">
        <v>950</v>
      </c>
      <c r="O35" s="91"/>
      <c r="P35" s="117" t="s">
        <v>950</v>
      </c>
      <c r="Q35" s="67"/>
      <c r="R35" s="91"/>
      <c r="S35" s="117" t="s">
        <v>950</v>
      </c>
      <c r="T35" s="91"/>
      <c r="U35" s="117" t="s">
        <v>950</v>
      </c>
      <c r="V35" s="91"/>
      <c r="W35" s="117" t="s">
        <v>950</v>
      </c>
      <c r="X35" s="67"/>
      <c r="Y35" s="67"/>
      <c r="Z35" s="67"/>
      <c r="AA35" s="91"/>
      <c r="AB35" s="5" t="s">
        <v>950</v>
      </c>
      <c r="AC35" s="95" t="s">
        <v>950</v>
      </c>
      <c r="AD35" s="67"/>
      <c r="AE35" s="91"/>
      <c r="AF35" s="6" t="s">
        <v>950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CwzJwlJuEVrJNyUkeaDAIaCuraQxtTpgckbyPGMn+184eaCxMufxIYkqYP3JF4YqOQc2S52VEgL27bH7IbPtQ==" saltValue="brojjHW73gGCiZSL0+mIn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4FAD35A-F3A0-4317-8B8B-73E3253ABF9B}"/>
    <hyperlink ref="E53" location="INDEX!A1" display="Return to Index" xr:uid="{EDD8D3CC-B754-4201-97CA-3111707F78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HOHI - Home Hill (66/11kV)</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AJ53"/>
  <sheetViews>
    <sheetView showGridLines="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1473</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1474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1475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1476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v>
      </c>
      <c r="K26" s="91"/>
      <c r="L26" s="116">
        <v>24</v>
      </c>
      <c r="M26" s="91"/>
      <c r="N26" s="116">
        <v>24</v>
      </c>
      <c r="O26" s="91"/>
      <c r="P26" s="116">
        <v>24</v>
      </c>
      <c r="Q26" s="67"/>
      <c r="R26" s="91"/>
      <c r="S26" s="116">
        <v>24</v>
      </c>
      <c r="T26" s="91"/>
      <c r="U26" s="116">
        <v>24</v>
      </c>
      <c r="V26" s="91"/>
      <c r="W26" s="116">
        <v>24</v>
      </c>
      <c r="X26" s="67"/>
      <c r="Y26" s="67"/>
      <c r="Z26" s="67"/>
      <c r="AA26" s="91"/>
      <c r="AB26" s="3">
        <v>24</v>
      </c>
      <c r="AC26" s="92">
        <v>24</v>
      </c>
      <c r="AD26" s="67"/>
      <c r="AE26" s="91"/>
      <c r="AF26" s="4">
        <v>24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9.1999999999999993</v>
      </c>
      <c r="K28" s="91"/>
      <c r="L28" s="116">
        <v>9.3000000000000007</v>
      </c>
      <c r="M28" s="91"/>
      <c r="N28" s="116">
        <v>10.1</v>
      </c>
      <c r="O28" s="91"/>
      <c r="P28" s="116">
        <v>11</v>
      </c>
      <c r="Q28" s="67"/>
      <c r="R28" s="91"/>
      <c r="S28" s="116">
        <v>11</v>
      </c>
      <c r="T28" s="91"/>
      <c r="U28" s="116">
        <v>8.6</v>
      </c>
      <c r="V28" s="91"/>
      <c r="W28" s="116">
        <v>8.6</v>
      </c>
      <c r="X28" s="67"/>
      <c r="Y28" s="67"/>
      <c r="Z28" s="67"/>
      <c r="AA28" s="91"/>
      <c r="AB28" s="3">
        <v>9.4</v>
      </c>
      <c r="AC28" s="92">
        <v>10.3</v>
      </c>
      <c r="AD28" s="67"/>
      <c r="AE28" s="91"/>
      <c r="AF28" s="4">
        <v>10.3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v>
      </c>
      <c r="K31" s="91"/>
      <c r="L31" s="118">
        <v>0.99</v>
      </c>
      <c r="M31" s="91"/>
      <c r="N31" s="118">
        <v>0.99</v>
      </c>
      <c r="O31" s="91"/>
      <c r="P31" s="118">
        <v>0.99</v>
      </c>
      <c r="Q31" s="67"/>
      <c r="R31" s="91"/>
      <c r="S31" s="118">
        <v>0.99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16.5</v>
      </c>
      <c r="K32" s="91"/>
      <c r="L32" s="116">
        <v>16.5</v>
      </c>
      <c r="M32" s="91"/>
      <c r="N32" s="116">
        <v>16.5</v>
      </c>
      <c r="O32" s="91"/>
      <c r="P32" s="116">
        <v>16.5</v>
      </c>
      <c r="Q32" s="67"/>
      <c r="R32" s="91"/>
      <c r="S32" s="116">
        <v>16.5</v>
      </c>
      <c r="T32" s="91"/>
      <c r="U32" s="116">
        <v>17.3</v>
      </c>
      <c r="V32" s="91"/>
      <c r="W32" s="116">
        <v>17.3</v>
      </c>
      <c r="X32" s="67"/>
      <c r="Y32" s="67"/>
      <c r="Z32" s="67"/>
      <c r="AA32" s="91"/>
      <c r="AB32" s="3">
        <v>17.3</v>
      </c>
      <c r="AC32" s="92">
        <v>17.3</v>
      </c>
      <c r="AD32" s="67"/>
      <c r="AE32" s="91"/>
      <c r="AF32" s="4">
        <v>17.3</v>
      </c>
    </row>
    <row r="33" spans="5:32" ht="13.15" customHeight="1" x14ac:dyDescent="0.25">
      <c r="E33" s="97" t="s">
        <v>44</v>
      </c>
      <c r="F33" s="67"/>
      <c r="G33" s="67"/>
      <c r="H33" s="67"/>
      <c r="I33" s="94"/>
      <c r="J33" s="119">
        <v>8.6999999999999993</v>
      </c>
      <c r="K33" s="91"/>
      <c r="L33" s="119">
        <v>8.8000000000000007</v>
      </c>
      <c r="M33" s="91"/>
      <c r="N33" s="119">
        <v>9.6999999999999993</v>
      </c>
      <c r="O33" s="91"/>
      <c r="P33" s="119">
        <v>10.6</v>
      </c>
      <c r="Q33" s="67"/>
      <c r="R33" s="91"/>
      <c r="S33" s="119">
        <v>10.6</v>
      </c>
      <c r="T33" s="91"/>
      <c r="U33" s="119">
        <v>8.1</v>
      </c>
      <c r="V33" s="91"/>
      <c r="W33" s="119">
        <v>8.1</v>
      </c>
      <c r="X33" s="67"/>
      <c r="Y33" s="67"/>
      <c r="Z33" s="67"/>
      <c r="AA33" s="91"/>
      <c r="AB33" s="9">
        <v>9</v>
      </c>
      <c r="AC33" s="98">
        <v>9.8000000000000007</v>
      </c>
      <c r="AD33" s="67"/>
      <c r="AE33" s="91"/>
      <c r="AF33" s="10">
        <v>9.9</v>
      </c>
    </row>
    <row r="34" spans="5:32" ht="20.25" customHeight="1" x14ac:dyDescent="0.25">
      <c r="E34" s="93" t="s">
        <v>948</v>
      </c>
      <c r="F34" s="67"/>
      <c r="G34" s="67"/>
      <c r="H34" s="67"/>
      <c r="I34" s="94"/>
      <c r="J34" s="117">
        <v>0.4</v>
      </c>
      <c r="K34" s="91"/>
      <c r="L34" s="117">
        <v>0.4</v>
      </c>
      <c r="M34" s="91"/>
      <c r="N34" s="117">
        <v>0.5</v>
      </c>
      <c r="O34" s="91"/>
      <c r="P34" s="117">
        <v>0.5</v>
      </c>
      <c r="Q34" s="67"/>
      <c r="R34" s="91"/>
      <c r="S34" s="117">
        <v>0.5</v>
      </c>
      <c r="T34" s="91"/>
      <c r="U34" s="117">
        <v>0.4</v>
      </c>
      <c r="V34" s="91"/>
      <c r="W34" s="117">
        <v>0.4</v>
      </c>
      <c r="X34" s="67"/>
      <c r="Y34" s="67"/>
      <c r="Z34" s="67"/>
      <c r="AA34" s="91"/>
      <c r="AB34" s="5">
        <v>0.5</v>
      </c>
      <c r="AC34" s="95">
        <v>0.5</v>
      </c>
      <c r="AD34" s="67"/>
      <c r="AE34" s="91"/>
      <c r="AF34" s="6">
        <v>0.5</v>
      </c>
    </row>
    <row r="35" spans="5:32" ht="20.25" customHeight="1" x14ac:dyDescent="0.25">
      <c r="E35" s="93" t="s">
        <v>949</v>
      </c>
      <c r="F35" s="67"/>
      <c r="G35" s="67"/>
      <c r="H35" s="67"/>
      <c r="I35" s="94"/>
      <c r="J35" s="117" t="s">
        <v>1090</v>
      </c>
      <c r="K35" s="91"/>
      <c r="L35" s="117" t="s">
        <v>1090</v>
      </c>
      <c r="M35" s="91"/>
      <c r="N35" s="117" t="s">
        <v>1090</v>
      </c>
      <c r="O35" s="91"/>
      <c r="P35" s="117" t="s">
        <v>1090</v>
      </c>
      <c r="Q35" s="67"/>
      <c r="R35" s="91"/>
      <c r="S35" s="117" t="s">
        <v>1090</v>
      </c>
      <c r="T35" s="91"/>
      <c r="U35" s="117" t="s">
        <v>1090</v>
      </c>
      <c r="V35" s="91"/>
      <c r="W35" s="117" t="s">
        <v>1090</v>
      </c>
      <c r="X35" s="67"/>
      <c r="Y35" s="67"/>
      <c r="Z35" s="67"/>
      <c r="AA35" s="91"/>
      <c r="AB35" s="5" t="s">
        <v>1090</v>
      </c>
      <c r="AC35" s="95" t="s">
        <v>1090</v>
      </c>
      <c r="AD35" s="67"/>
      <c r="AE35" s="91"/>
      <c r="AF35" s="6" t="s">
        <v>1090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0.9</v>
      </c>
      <c r="K39" s="91"/>
      <c r="L39" s="116">
        <v>0.9</v>
      </c>
      <c r="M39" s="91"/>
      <c r="N39" s="116">
        <v>0.9</v>
      </c>
      <c r="O39" s="91"/>
      <c r="P39" s="116">
        <v>0.9</v>
      </c>
      <c r="Q39" s="67"/>
      <c r="R39" s="91"/>
      <c r="S39" s="116">
        <v>0.9</v>
      </c>
      <c r="T39" s="91"/>
      <c r="U39" s="116">
        <v>0.9</v>
      </c>
      <c r="V39" s="91"/>
      <c r="W39" s="116">
        <v>0.9</v>
      </c>
      <c r="X39" s="67"/>
      <c r="Y39" s="67"/>
      <c r="Z39" s="67"/>
      <c r="AA39" s="91"/>
      <c r="AB39" s="3">
        <v>0.9</v>
      </c>
      <c r="AC39" s="92">
        <v>0.9</v>
      </c>
      <c r="AD39" s="67"/>
      <c r="AE39" s="91"/>
      <c r="AF39" s="4">
        <v>0.9</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W90yZrbRlJDD7OblHj+ATvJEj/w3Qv6rt8m55E7twJuxN0ijUoWfFeJaOegswq122SLQL44PYE65wyZKpE89OQ==" saltValue="ygNAmNFmXqNJwSitaq9at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D6DF24E-A5A8-4C47-A6A3-AF41965DE0BB}"/>
    <hyperlink ref="E53" location="INDEX!A1" display="Return to Index" xr:uid="{730E78D4-C2FA-463B-8404-F7675DAB61A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HOWA - Howard (66/11kV)</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AJ53"/>
  <sheetViews>
    <sheetView showGridLines="0" workbookViewId="0">
      <selection activeCell="AN32" sqref="AN3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1477</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1478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1479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1481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20</v>
      </c>
      <c r="K26" s="91"/>
      <c r="L26" s="116">
        <v>20</v>
      </c>
      <c r="M26" s="91"/>
      <c r="N26" s="116">
        <v>20</v>
      </c>
      <c r="O26" s="91"/>
      <c r="P26" s="116">
        <v>20</v>
      </c>
      <c r="Q26" s="67"/>
      <c r="R26" s="91"/>
      <c r="S26" s="116">
        <v>20</v>
      </c>
      <c r="T26" s="91"/>
      <c r="U26" s="116">
        <v>22.9</v>
      </c>
      <c r="V26" s="91"/>
      <c r="W26" s="116">
        <v>22.9</v>
      </c>
      <c r="X26" s="67"/>
      <c r="Y26" s="67"/>
      <c r="Z26" s="67"/>
      <c r="AA26" s="91"/>
      <c r="AB26" s="3">
        <v>22.9</v>
      </c>
      <c r="AC26" s="92">
        <v>22.9</v>
      </c>
      <c r="AD26" s="67"/>
      <c r="AE26" s="91"/>
      <c r="AF26" s="4">
        <v>22.9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4.5999999999999996</v>
      </c>
      <c r="K28" s="91"/>
      <c r="L28" s="116">
        <v>4.7</v>
      </c>
      <c r="M28" s="91"/>
      <c r="N28" s="116">
        <v>4.7</v>
      </c>
      <c r="O28" s="91"/>
      <c r="P28" s="116">
        <v>4.7</v>
      </c>
      <c r="Q28" s="67"/>
      <c r="R28" s="91"/>
      <c r="S28" s="116">
        <v>4.7</v>
      </c>
      <c r="T28" s="91"/>
      <c r="U28" s="116">
        <v>2.9</v>
      </c>
      <c r="V28" s="91"/>
      <c r="W28" s="116">
        <v>2.9</v>
      </c>
      <c r="X28" s="67"/>
      <c r="Y28" s="67"/>
      <c r="Z28" s="67"/>
      <c r="AA28" s="91"/>
      <c r="AB28" s="3">
        <v>2.9</v>
      </c>
      <c r="AC28" s="92">
        <v>2.9</v>
      </c>
      <c r="AD28" s="67"/>
      <c r="AE28" s="91"/>
      <c r="AF28" s="4">
        <v>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0.96599999999999997</v>
      </c>
      <c r="K31" s="91"/>
      <c r="L31" s="118">
        <v>0.96599999999999997</v>
      </c>
      <c r="M31" s="91"/>
      <c r="N31" s="118">
        <v>0.96599999999999997</v>
      </c>
      <c r="O31" s="91"/>
      <c r="P31" s="118">
        <v>0.96599999999999997</v>
      </c>
      <c r="Q31" s="67"/>
      <c r="R31" s="91"/>
      <c r="S31" s="118">
        <v>0.96599999999999997</v>
      </c>
      <c r="T31" s="91"/>
      <c r="U31" s="118">
        <v>0.92300000000000004</v>
      </c>
      <c r="V31" s="91"/>
      <c r="W31" s="118">
        <v>0.92300000000000004</v>
      </c>
      <c r="X31" s="67"/>
      <c r="Y31" s="67"/>
      <c r="Z31" s="67"/>
      <c r="AA31" s="91"/>
      <c r="AB31" s="7">
        <v>0.92300000000000004</v>
      </c>
      <c r="AC31" s="96">
        <v>0.92300000000000004</v>
      </c>
      <c r="AD31" s="67"/>
      <c r="AE31" s="91"/>
      <c r="AF31" s="8">
        <v>0.92300000000000004</v>
      </c>
    </row>
    <row r="32" spans="4:32" ht="13.15" customHeight="1" x14ac:dyDescent="0.25">
      <c r="E32" s="93" t="s">
        <v>40</v>
      </c>
      <c r="F32" s="67"/>
      <c r="G32" s="67"/>
      <c r="H32" s="67"/>
      <c r="I32" s="94"/>
      <c r="J32" s="116">
        <v>11.4</v>
      </c>
      <c r="K32" s="91"/>
      <c r="L32" s="116">
        <v>11.4</v>
      </c>
      <c r="M32" s="91"/>
      <c r="N32" s="116">
        <v>11.4</v>
      </c>
      <c r="O32" s="91"/>
      <c r="P32" s="116">
        <v>11.4</v>
      </c>
      <c r="Q32" s="67"/>
      <c r="R32" s="91"/>
      <c r="S32" s="116">
        <v>11.4</v>
      </c>
      <c r="T32" s="91"/>
      <c r="U32" s="116">
        <v>11.4</v>
      </c>
      <c r="V32" s="91"/>
      <c r="W32" s="116">
        <v>11.4</v>
      </c>
      <c r="X32" s="67"/>
      <c r="Y32" s="67"/>
      <c r="Z32" s="67"/>
      <c r="AA32" s="91"/>
      <c r="AB32" s="3">
        <v>11.4</v>
      </c>
      <c r="AC32" s="92">
        <v>11.4</v>
      </c>
      <c r="AD32" s="67"/>
      <c r="AE32" s="91"/>
      <c r="AF32" s="4">
        <v>11.4</v>
      </c>
    </row>
    <row r="33" spans="5:32" ht="13.15" customHeight="1" x14ac:dyDescent="0.25">
      <c r="E33" s="97" t="s">
        <v>44</v>
      </c>
      <c r="F33" s="67"/>
      <c r="G33" s="67"/>
      <c r="H33" s="67"/>
      <c r="I33" s="94"/>
      <c r="J33" s="119">
        <v>4.3</v>
      </c>
      <c r="K33" s="91"/>
      <c r="L33" s="119">
        <v>4.3</v>
      </c>
      <c r="M33" s="91"/>
      <c r="N33" s="119">
        <v>4.4000000000000004</v>
      </c>
      <c r="O33" s="91"/>
      <c r="P33" s="119">
        <v>4.4000000000000004</v>
      </c>
      <c r="Q33" s="67"/>
      <c r="R33" s="91"/>
      <c r="S33" s="119">
        <v>4.4000000000000004</v>
      </c>
      <c r="T33" s="91"/>
      <c r="U33" s="119">
        <v>2.8</v>
      </c>
      <c r="V33" s="91"/>
      <c r="W33" s="119">
        <v>2.8</v>
      </c>
      <c r="X33" s="67"/>
      <c r="Y33" s="67"/>
      <c r="Z33" s="67"/>
      <c r="AA33" s="91"/>
      <c r="AB33" s="9">
        <v>2.9</v>
      </c>
      <c r="AC33" s="98">
        <v>2.9</v>
      </c>
      <c r="AD33" s="67"/>
      <c r="AE33" s="91"/>
      <c r="AF33" s="10">
        <v>2.9</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15</v>
      </c>
      <c r="K43" s="121"/>
      <c r="L43" s="120">
        <v>15</v>
      </c>
      <c r="M43" s="121"/>
      <c r="N43" s="120">
        <v>15</v>
      </c>
      <c r="O43" s="121"/>
      <c r="P43" s="120">
        <v>15</v>
      </c>
      <c r="Q43" s="122"/>
      <c r="R43" s="121"/>
      <c r="S43" s="120">
        <v>15</v>
      </c>
      <c r="T43" s="121"/>
      <c r="U43" s="125">
        <v>15</v>
      </c>
      <c r="V43" s="126"/>
      <c r="W43" s="120">
        <v>15</v>
      </c>
      <c r="X43" s="122"/>
      <c r="Y43" s="122"/>
      <c r="Z43" s="122"/>
      <c r="AA43" s="121"/>
      <c r="AB43" s="23">
        <v>15</v>
      </c>
      <c r="AC43" s="120">
        <v>15</v>
      </c>
      <c r="AD43" s="122"/>
      <c r="AE43" s="121"/>
      <c r="AF43" s="24">
        <v>15</v>
      </c>
    </row>
    <row r="44" spans="5:32" ht="22.5" customHeight="1" x14ac:dyDescent="0.25">
      <c r="E44" s="99" t="s">
        <v>85</v>
      </c>
      <c r="F44" s="100"/>
      <c r="G44" s="100"/>
      <c r="H44" s="100"/>
      <c r="I44" s="101"/>
      <c r="J44" s="120">
        <v>7.5</v>
      </c>
      <c r="K44" s="121"/>
      <c r="L44" s="120">
        <v>7.5</v>
      </c>
      <c r="M44" s="121"/>
      <c r="N44" s="120">
        <v>7.5</v>
      </c>
      <c r="O44" s="121"/>
      <c r="P44" s="120">
        <v>7.5</v>
      </c>
      <c r="Q44" s="122"/>
      <c r="R44" s="121"/>
      <c r="S44" s="120">
        <v>7.5</v>
      </c>
      <c r="T44" s="121"/>
      <c r="U44" s="120">
        <v>7.5</v>
      </c>
      <c r="V44" s="121"/>
      <c r="W44" s="120">
        <v>7.5</v>
      </c>
      <c r="X44" s="122"/>
      <c r="Y44" s="122"/>
      <c r="Z44" s="122"/>
      <c r="AA44" s="121"/>
      <c r="AB44" s="23">
        <v>7.5</v>
      </c>
      <c r="AC44" s="120">
        <v>7.5</v>
      </c>
      <c r="AD44" s="122"/>
      <c r="AE44" s="121"/>
      <c r="AF44" s="24">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9Z/TTKdR/ZCER5TG/ilX7IGJNEwmCuPUeLIitpVm74QvlhMOU/Q/jqLQ8kzME+9PW111Tkadmke5ogqTSIftA==" saltValue="JlocsZnkazdoicm3JJr2D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F43DFF4-AE47-4FA4-BBF4-CA487F176795}"/>
    <hyperlink ref="E53" location="INDEX!A1" display="Return to Index" xr:uid="{64FB4E18-05C6-4D8E-B1B1-A709FED596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HUGH - Hughenden (66/33kV)</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1003</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1007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v>
      </c>
      <c r="K26" s="91"/>
      <c r="L26" s="116">
        <v>7</v>
      </c>
      <c r="M26" s="91"/>
      <c r="N26" s="116">
        <v>7</v>
      </c>
      <c r="O26" s="91"/>
      <c r="P26" s="116">
        <v>7</v>
      </c>
      <c r="Q26" s="67"/>
      <c r="R26" s="91"/>
      <c r="S26" s="116">
        <v>7</v>
      </c>
      <c r="T26" s="91"/>
      <c r="U26" s="116">
        <v>7.5</v>
      </c>
      <c r="V26" s="91"/>
      <c r="W26" s="116">
        <v>7.5</v>
      </c>
      <c r="X26" s="67"/>
      <c r="Y26" s="67"/>
      <c r="Z26" s="67"/>
      <c r="AA26" s="91"/>
      <c r="AB26" s="3">
        <v>7.5</v>
      </c>
      <c r="AC26" s="92">
        <v>7.5</v>
      </c>
      <c r="AD26" s="67"/>
      <c r="AE26" s="91"/>
      <c r="AF26" s="4">
        <v>7.5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2.2000000000000002</v>
      </c>
      <c r="K28" s="91"/>
      <c r="L28" s="116">
        <v>2.2999999999999998</v>
      </c>
      <c r="M28" s="91"/>
      <c r="N28" s="116">
        <v>2.2999999999999998</v>
      </c>
      <c r="O28" s="91"/>
      <c r="P28" s="116">
        <v>2.2999999999999998</v>
      </c>
      <c r="Q28" s="67"/>
      <c r="R28" s="91"/>
      <c r="S28" s="116">
        <v>2.2999999999999998</v>
      </c>
      <c r="T28" s="91"/>
      <c r="U28" s="116">
        <v>1.6</v>
      </c>
      <c r="V28" s="91"/>
      <c r="W28" s="116">
        <v>1.6</v>
      </c>
      <c r="X28" s="67"/>
      <c r="Y28" s="67"/>
      <c r="Z28" s="67"/>
      <c r="AA28" s="91"/>
      <c r="AB28" s="3">
        <v>1.6</v>
      </c>
      <c r="AC28" s="92">
        <v>1.6</v>
      </c>
      <c r="AD28" s="67"/>
      <c r="AE28" s="91"/>
      <c r="AF28" s="4">
        <v>1.7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v>
      </c>
      <c r="K31" s="91"/>
      <c r="L31" s="118">
        <v>0.95</v>
      </c>
      <c r="M31" s="91"/>
      <c r="N31" s="118">
        <v>0.95</v>
      </c>
      <c r="O31" s="91"/>
      <c r="P31" s="118">
        <v>0.95</v>
      </c>
      <c r="Q31" s="67"/>
      <c r="R31" s="91"/>
      <c r="S31" s="118">
        <v>0.95</v>
      </c>
      <c r="T31" s="91"/>
      <c r="U31" s="118">
        <v>0.96799999999999997</v>
      </c>
      <c r="V31" s="91"/>
      <c r="W31" s="118">
        <v>0.96799999999999997</v>
      </c>
      <c r="X31" s="67"/>
      <c r="Y31" s="67"/>
      <c r="Z31" s="67"/>
      <c r="AA31" s="91"/>
      <c r="AB31" s="7">
        <v>0.96799999999999997</v>
      </c>
      <c r="AC31" s="96">
        <v>0.96799999999999997</v>
      </c>
      <c r="AD31" s="67"/>
      <c r="AE31" s="91"/>
      <c r="AF31" s="8">
        <v>0.96799999999999997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2.1</v>
      </c>
      <c r="K33" s="91"/>
      <c r="L33" s="119">
        <v>2.1</v>
      </c>
      <c r="M33" s="91"/>
      <c r="N33" s="119">
        <v>2.1</v>
      </c>
      <c r="O33" s="91"/>
      <c r="P33" s="119">
        <v>2.1</v>
      </c>
      <c r="Q33" s="67"/>
      <c r="R33" s="91"/>
      <c r="S33" s="119">
        <v>2.1</v>
      </c>
      <c r="T33" s="91"/>
      <c r="U33" s="119">
        <v>1.5</v>
      </c>
      <c r="V33" s="91"/>
      <c r="W33" s="119">
        <v>1.5</v>
      </c>
      <c r="X33" s="67"/>
      <c r="Y33" s="67"/>
      <c r="Z33" s="67"/>
      <c r="AA33" s="91"/>
      <c r="AB33" s="9">
        <v>1.5</v>
      </c>
      <c r="AC33" s="98">
        <v>1.5</v>
      </c>
      <c r="AD33" s="67"/>
      <c r="AE33" s="91"/>
      <c r="AF33" s="10">
        <v>1.5</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1008</v>
      </c>
      <c r="K35" s="91"/>
      <c r="L35" s="117" t="s">
        <v>1008</v>
      </c>
      <c r="M35" s="91"/>
      <c r="N35" s="117" t="s">
        <v>1008</v>
      </c>
      <c r="O35" s="91"/>
      <c r="P35" s="117" t="s">
        <v>1008</v>
      </c>
      <c r="Q35" s="67"/>
      <c r="R35" s="91"/>
      <c r="S35" s="117" t="s">
        <v>1008</v>
      </c>
      <c r="T35" s="91"/>
      <c r="U35" s="117" t="s">
        <v>1008</v>
      </c>
      <c r="V35" s="91"/>
      <c r="W35" s="117" t="s">
        <v>1008</v>
      </c>
      <c r="X35" s="67"/>
      <c r="Y35" s="67"/>
      <c r="Z35" s="67"/>
      <c r="AA35" s="91"/>
      <c r="AB35" s="5" t="s">
        <v>1008</v>
      </c>
      <c r="AC35" s="95" t="s">
        <v>1008</v>
      </c>
      <c r="AD35" s="67"/>
      <c r="AE35" s="91"/>
      <c r="AF35" s="6" t="s">
        <v>1008</v>
      </c>
    </row>
    <row r="36" spans="5:32" ht="13.15" customHeight="1" x14ac:dyDescent="0.25">
      <c r="E36" s="93" t="s">
        <v>56</v>
      </c>
      <c r="F36" s="67"/>
      <c r="G36" s="67"/>
      <c r="H36" s="67"/>
      <c r="I36" s="94"/>
      <c r="J36" s="116">
        <v>2.1</v>
      </c>
      <c r="K36" s="91"/>
      <c r="L36" s="116">
        <v>2.1</v>
      </c>
      <c r="M36" s="91"/>
      <c r="N36" s="116">
        <v>2.1</v>
      </c>
      <c r="O36" s="91"/>
      <c r="P36" s="116">
        <v>2.1</v>
      </c>
      <c r="Q36" s="67"/>
      <c r="R36" s="91"/>
      <c r="S36" s="116">
        <v>2.1</v>
      </c>
      <c r="T36" s="91"/>
      <c r="U36" s="116">
        <v>1.5</v>
      </c>
      <c r="V36" s="91"/>
      <c r="W36" s="116">
        <v>1.5</v>
      </c>
      <c r="X36" s="67"/>
      <c r="Y36" s="67"/>
      <c r="Z36" s="67"/>
      <c r="AA36" s="91"/>
      <c r="AB36" s="3">
        <v>1.5</v>
      </c>
      <c r="AC36" s="92">
        <v>1.5</v>
      </c>
      <c r="AD36" s="67"/>
      <c r="AE36" s="91"/>
      <c r="AF36" s="4">
        <v>1.5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1.9</v>
      </c>
      <c r="K39" s="91"/>
      <c r="L39" s="116">
        <v>1.9</v>
      </c>
      <c r="M39" s="91"/>
      <c r="N39" s="116">
        <v>1.9</v>
      </c>
      <c r="O39" s="91"/>
      <c r="P39" s="116">
        <v>1.9</v>
      </c>
      <c r="Q39" s="67"/>
      <c r="R39" s="91"/>
      <c r="S39" s="116">
        <v>1.9</v>
      </c>
      <c r="T39" s="91"/>
      <c r="U39" s="116">
        <v>1.9</v>
      </c>
      <c r="V39" s="91"/>
      <c r="W39" s="116">
        <v>1.9</v>
      </c>
      <c r="X39" s="67"/>
      <c r="Y39" s="67"/>
      <c r="Z39" s="67"/>
      <c r="AA39" s="91"/>
      <c r="AB39" s="3">
        <v>1.9</v>
      </c>
      <c r="AC39" s="92">
        <v>1.9</v>
      </c>
      <c r="AD39" s="67"/>
      <c r="AE39" s="91"/>
      <c r="AF39" s="4">
        <v>1.9</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5</v>
      </c>
      <c r="K43" s="121"/>
      <c r="L43" s="120">
        <v>5</v>
      </c>
      <c r="M43" s="121"/>
      <c r="N43" s="120">
        <v>5</v>
      </c>
      <c r="O43" s="121"/>
      <c r="P43" s="120">
        <v>5</v>
      </c>
      <c r="Q43" s="122"/>
      <c r="R43" s="121"/>
      <c r="S43" s="120">
        <v>5</v>
      </c>
      <c r="T43" s="121"/>
      <c r="U43" s="125">
        <v>5</v>
      </c>
      <c r="V43" s="126"/>
      <c r="W43" s="120">
        <v>5</v>
      </c>
      <c r="X43" s="122"/>
      <c r="Y43" s="122"/>
      <c r="Z43" s="122"/>
      <c r="AA43" s="121"/>
      <c r="AB43" s="23">
        <v>5</v>
      </c>
      <c r="AC43" s="120">
        <v>5</v>
      </c>
      <c r="AD43" s="122"/>
      <c r="AE43" s="121"/>
      <c r="AF43" s="24">
        <v>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4WsbC35uyF43nULJbnGlPlkV68jbA/Mu/fPTsH9AMurfG7BE6Yny0DGN/uGgSQqY+csaANPndUIgzM9DZQjuEQ==" saltValue="soexJ+n0sIQM0Qs9Jo4mS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C2D43E3-6B0D-4972-9F8D-A3AF666E6E28}"/>
    <hyperlink ref="E53" location="INDEX!A1" display="Return to Index" xr:uid="{0BF5F097-EC33-4E96-A8EC-708233ACFDC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BALB - Balberra (33/11kV)</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1482</v>
      </c>
      <c r="J3" s="69"/>
      <c r="K3" s="69"/>
      <c r="L3" s="69"/>
      <c r="M3" s="69"/>
      <c r="N3" s="69"/>
      <c r="O3" s="69"/>
      <c r="P3" s="69"/>
      <c r="Q3" s="69"/>
      <c r="R3" s="69"/>
      <c r="S3" s="69"/>
      <c r="V3" s="71" t="s">
        <v>929</v>
      </c>
      <c r="W3" s="69"/>
      <c r="Y3" s="72" t="s">
        <v>1483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1484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19.399999999999999</v>
      </c>
      <c r="K26" s="91"/>
      <c r="L26" s="116">
        <v>19.399999999999999</v>
      </c>
      <c r="M26" s="91"/>
      <c r="N26" s="116">
        <v>19.399999999999999</v>
      </c>
      <c r="O26" s="91"/>
      <c r="P26" s="116">
        <v>19.399999999999999</v>
      </c>
      <c r="Q26" s="67"/>
      <c r="R26" s="91"/>
      <c r="S26" s="116">
        <v>19.399999999999999</v>
      </c>
      <c r="T26" s="91"/>
      <c r="U26" s="116">
        <v>20.8</v>
      </c>
      <c r="V26" s="91"/>
      <c r="W26" s="116">
        <v>20.8</v>
      </c>
      <c r="X26" s="67"/>
      <c r="Y26" s="67"/>
      <c r="Z26" s="67"/>
      <c r="AA26" s="91"/>
      <c r="AB26" s="3">
        <v>20.8</v>
      </c>
      <c r="AC26" s="92">
        <v>20.8</v>
      </c>
      <c r="AD26" s="67"/>
      <c r="AE26" s="91"/>
      <c r="AF26" s="4">
        <v>20.8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5.3</v>
      </c>
      <c r="K28" s="91"/>
      <c r="L28" s="116">
        <v>5.3</v>
      </c>
      <c r="M28" s="91"/>
      <c r="N28" s="116">
        <v>5.3</v>
      </c>
      <c r="O28" s="91"/>
      <c r="P28" s="116">
        <v>5.4</v>
      </c>
      <c r="Q28" s="67"/>
      <c r="R28" s="91"/>
      <c r="S28" s="116">
        <v>5.4</v>
      </c>
      <c r="T28" s="91"/>
      <c r="U28" s="116">
        <v>4.3</v>
      </c>
      <c r="V28" s="91"/>
      <c r="W28" s="116">
        <v>4.3</v>
      </c>
      <c r="X28" s="67"/>
      <c r="Y28" s="67"/>
      <c r="Z28" s="67"/>
      <c r="AA28" s="91"/>
      <c r="AB28" s="3">
        <v>4.4000000000000004</v>
      </c>
      <c r="AC28" s="92">
        <v>4.4000000000000004</v>
      </c>
      <c r="AD28" s="67"/>
      <c r="AE28" s="91"/>
      <c r="AF28" s="4">
        <v>4.5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0.86399999999999999</v>
      </c>
      <c r="K31" s="91"/>
      <c r="L31" s="118">
        <v>0.86399999999999999</v>
      </c>
      <c r="M31" s="91"/>
      <c r="N31" s="118">
        <v>0.86399999999999999</v>
      </c>
      <c r="O31" s="91"/>
      <c r="P31" s="118">
        <v>0.86399999999999999</v>
      </c>
      <c r="Q31" s="67"/>
      <c r="R31" s="91"/>
      <c r="S31" s="118">
        <v>0.86399999999999999</v>
      </c>
      <c r="T31" s="91"/>
      <c r="U31" s="118">
        <v>0.85599999999999998</v>
      </c>
      <c r="V31" s="91"/>
      <c r="W31" s="118">
        <v>0.85599999999999998</v>
      </c>
      <c r="X31" s="67"/>
      <c r="Y31" s="67"/>
      <c r="Z31" s="67"/>
      <c r="AA31" s="91"/>
      <c r="AB31" s="7">
        <v>0.85599999999999998</v>
      </c>
      <c r="AC31" s="96">
        <v>0.85599999999999998</v>
      </c>
      <c r="AD31" s="67"/>
      <c r="AE31" s="91"/>
      <c r="AF31" s="8">
        <v>0.85599999999999998</v>
      </c>
    </row>
    <row r="32" spans="4:32" ht="13.15" customHeight="1" x14ac:dyDescent="0.25">
      <c r="E32" s="93" t="s">
        <v>40</v>
      </c>
      <c r="F32" s="67"/>
      <c r="G32" s="67"/>
      <c r="H32" s="67"/>
      <c r="I32" s="94"/>
      <c r="J32" s="116">
        <v>11.9</v>
      </c>
      <c r="K32" s="91"/>
      <c r="L32" s="116">
        <v>11.9</v>
      </c>
      <c r="M32" s="91"/>
      <c r="N32" s="116">
        <v>11.9</v>
      </c>
      <c r="O32" s="91"/>
      <c r="P32" s="116">
        <v>11.9</v>
      </c>
      <c r="Q32" s="67"/>
      <c r="R32" s="91"/>
      <c r="S32" s="116">
        <v>11.9</v>
      </c>
      <c r="T32" s="91"/>
      <c r="U32" s="116">
        <v>12.5</v>
      </c>
      <c r="V32" s="91"/>
      <c r="W32" s="116">
        <v>12.5</v>
      </c>
      <c r="X32" s="67"/>
      <c r="Y32" s="67"/>
      <c r="Z32" s="67"/>
      <c r="AA32" s="91"/>
      <c r="AB32" s="3">
        <v>12.5</v>
      </c>
      <c r="AC32" s="92">
        <v>12.5</v>
      </c>
      <c r="AD32" s="67"/>
      <c r="AE32" s="91"/>
      <c r="AF32" s="4">
        <v>12.5</v>
      </c>
    </row>
    <row r="33" spans="5:32" ht="13.15" customHeight="1" x14ac:dyDescent="0.25">
      <c r="E33" s="97" t="s">
        <v>44</v>
      </c>
      <c r="F33" s="67"/>
      <c r="G33" s="67"/>
      <c r="H33" s="67"/>
      <c r="I33" s="94"/>
      <c r="J33" s="119">
        <v>5.0999999999999996</v>
      </c>
      <c r="K33" s="91"/>
      <c r="L33" s="119">
        <v>5.2</v>
      </c>
      <c r="M33" s="91"/>
      <c r="N33" s="119">
        <v>5.2</v>
      </c>
      <c r="O33" s="91"/>
      <c r="P33" s="119">
        <v>5.3</v>
      </c>
      <c r="Q33" s="67"/>
      <c r="R33" s="91"/>
      <c r="S33" s="119">
        <v>5.3</v>
      </c>
      <c r="T33" s="91"/>
      <c r="U33" s="119">
        <v>4.2</v>
      </c>
      <c r="V33" s="91"/>
      <c r="W33" s="119">
        <v>4.2</v>
      </c>
      <c r="X33" s="67"/>
      <c r="Y33" s="67"/>
      <c r="Z33" s="67"/>
      <c r="AA33" s="91"/>
      <c r="AB33" s="9">
        <v>4.3</v>
      </c>
      <c r="AC33" s="98">
        <v>4.3</v>
      </c>
      <c r="AD33" s="67"/>
      <c r="AE33" s="91"/>
      <c r="AF33" s="10">
        <v>4.4000000000000004</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1485</v>
      </c>
      <c r="K35" s="91"/>
      <c r="L35" s="117" t="s">
        <v>1485</v>
      </c>
      <c r="M35" s="91"/>
      <c r="N35" s="117" t="s">
        <v>1485</v>
      </c>
      <c r="O35" s="91"/>
      <c r="P35" s="117" t="s">
        <v>1485</v>
      </c>
      <c r="Q35" s="67"/>
      <c r="R35" s="91"/>
      <c r="S35" s="117" t="s">
        <v>1485</v>
      </c>
      <c r="T35" s="91"/>
      <c r="U35" s="117" t="s">
        <v>1485</v>
      </c>
      <c r="V35" s="91"/>
      <c r="W35" s="117" t="s">
        <v>1485</v>
      </c>
      <c r="X35" s="67"/>
      <c r="Y35" s="67"/>
      <c r="Z35" s="67"/>
      <c r="AA35" s="91"/>
      <c r="AB35" s="5" t="s">
        <v>1485</v>
      </c>
      <c r="AC35" s="95" t="s">
        <v>1485</v>
      </c>
      <c r="AD35" s="67"/>
      <c r="AE35" s="91"/>
      <c r="AF35" s="6" t="s">
        <v>1485</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khZ+t3Qn98pirU1Hvkuj1eDvxs6o6yXHBEOVyPBUuGNffmDyatTqhHasZaeZjhxbrEUX5yMnHIPTfha7GTpKw==" saltValue="lFrn7l1owSi6BsM9L9Jb4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748F679-4844-4B8E-AE51-D826AA050F43}"/>
    <hyperlink ref="E53" location="INDEX!A1" display="Return to Index" xr:uid="{A8B6D34D-22AC-41B0-A7C4-72CE310541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ICIZ - ICI (66/11kV)</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1486</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1487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1.2</v>
      </c>
      <c r="K26" s="91"/>
      <c r="L26" s="116">
        <v>1.2</v>
      </c>
      <c r="M26" s="91"/>
      <c r="N26" s="116">
        <v>1.2</v>
      </c>
      <c r="O26" s="91"/>
      <c r="P26" s="116">
        <v>1.2</v>
      </c>
      <c r="Q26" s="67"/>
      <c r="R26" s="91"/>
      <c r="S26" s="116">
        <v>1.2</v>
      </c>
      <c r="T26" s="91"/>
      <c r="U26" s="116">
        <v>1.4</v>
      </c>
      <c r="V26" s="91"/>
      <c r="W26" s="116">
        <v>1.4</v>
      </c>
      <c r="X26" s="67"/>
      <c r="Y26" s="67"/>
      <c r="Z26" s="67"/>
      <c r="AA26" s="91"/>
      <c r="AB26" s="3">
        <v>1.4</v>
      </c>
      <c r="AC26" s="92">
        <v>1.4</v>
      </c>
      <c r="AD26" s="67"/>
      <c r="AE26" s="91"/>
      <c r="AF26" s="4">
        <v>1.4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0.9</v>
      </c>
      <c r="K28" s="91"/>
      <c r="L28" s="116">
        <v>0.9</v>
      </c>
      <c r="M28" s="91"/>
      <c r="N28" s="116">
        <v>0.9</v>
      </c>
      <c r="O28" s="91"/>
      <c r="P28" s="116">
        <v>0.9</v>
      </c>
      <c r="Q28" s="67"/>
      <c r="R28" s="91"/>
      <c r="S28" s="116">
        <v>0.9</v>
      </c>
      <c r="T28" s="91"/>
      <c r="U28" s="116">
        <v>0.5</v>
      </c>
      <c r="V28" s="91"/>
      <c r="W28" s="116">
        <v>0.5</v>
      </c>
      <c r="X28" s="67"/>
      <c r="Y28" s="67"/>
      <c r="Z28" s="67"/>
      <c r="AA28" s="91"/>
      <c r="AB28" s="3">
        <v>0.5</v>
      </c>
      <c r="AC28" s="92">
        <v>0.5</v>
      </c>
      <c r="AD28" s="67"/>
      <c r="AE28" s="91"/>
      <c r="AF28" s="4">
        <v>0.5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0.95499999999999996</v>
      </c>
      <c r="K31" s="91"/>
      <c r="L31" s="118">
        <v>0.95499999999999996</v>
      </c>
      <c r="M31" s="91"/>
      <c r="N31" s="118">
        <v>0.95499999999999996</v>
      </c>
      <c r="O31" s="91"/>
      <c r="P31" s="118">
        <v>0.95499999999999996</v>
      </c>
      <c r="Q31" s="67"/>
      <c r="R31" s="91"/>
      <c r="S31" s="118">
        <v>0.95499999999999996</v>
      </c>
      <c r="T31" s="91"/>
      <c r="U31" s="118">
        <v>0.98299999999999998</v>
      </c>
      <c r="V31" s="91"/>
      <c r="W31" s="118">
        <v>0.98299999999999998</v>
      </c>
      <c r="X31" s="67"/>
      <c r="Y31" s="67"/>
      <c r="Z31" s="67"/>
      <c r="AA31" s="91"/>
      <c r="AB31" s="7">
        <v>0.98299999999999998</v>
      </c>
      <c r="AC31" s="96">
        <v>0.98299999999999998</v>
      </c>
      <c r="AD31" s="67"/>
      <c r="AE31" s="91"/>
      <c r="AF31" s="8">
        <v>0.98299999999999998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0.8</v>
      </c>
      <c r="K33" s="91"/>
      <c r="L33" s="119">
        <v>0.8</v>
      </c>
      <c r="M33" s="91"/>
      <c r="N33" s="119">
        <v>0.8</v>
      </c>
      <c r="O33" s="91"/>
      <c r="P33" s="119">
        <v>0.8</v>
      </c>
      <c r="Q33" s="67"/>
      <c r="R33" s="91"/>
      <c r="S33" s="119">
        <v>0.8</v>
      </c>
      <c r="T33" s="91"/>
      <c r="U33" s="119">
        <v>0.5</v>
      </c>
      <c r="V33" s="91"/>
      <c r="W33" s="119">
        <v>0.5</v>
      </c>
      <c r="X33" s="67"/>
      <c r="Y33" s="67"/>
      <c r="Z33" s="67"/>
      <c r="AA33" s="91"/>
      <c r="AB33" s="9">
        <v>0.5</v>
      </c>
      <c r="AC33" s="98">
        <v>0.5</v>
      </c>
      <c r="AD33" s="67"/>
      <c r="AE33" s="91"/>
      <c r="AF33" s="10">
        <v>0.5</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1090</v>
      </c>
      <c r="K35" s="91"/>
      <c r="L35" s="117" t="s">
        <v>1090</v>
      </c>
      <c r="M35" s="91"/>
      <c r="N35" s="117" t="s">
        <v>1090</v>
      </c>
      <c r="O35" s="91"/>
      <c r="P35" s="117" t="s">
        <v>1090</v>
      </c>
      <c r="Q35" s="67"/>
      <c r="R35" s="91"/>
      <c r="S35" s="117" t="s">
        <v>1090</v>
      </c>
      <c r="T35" s="91"/>
      <c r="U35" s="117" t="s">
        <v>1090</v>
      </c>
      <c r="V35" s="91"/>
      <c r="W35" s="117" t="s">
        <v>1090</v>
      </c>
      <c r="X35" s="67"/>
      <c r="Y35" s="67"/>
      <c r="Z35" s="67"/>
      <c r="AA35" s="91"/>
      <c r="AB35" s="5" t="s">
        <v>1090</v>
      </c>
      <c r="AC35" s="95" t="s">
        <v>1090</v>
      </c>
      <c r="AD35" s="67"/>
      <c r="AE35" s="91"/>
      <c r="AF35" s="6" t="s">
        <v>1090</v>
      </c>
    </row>
    <row r="36" spans="5:32" ht="13.15" customHeight="1" x14ac:dyDescent="0.25">
      <c r="E36" s="93" t="s">
        <v>56</v>
      </c>
      <c r="F36" s="67"/>
      <c r="G36" s="67"/>
      <c r="H36" s="67"/>
      <c r="I36" s="94"/>
      <c r="J36" s="116">
        <v>0.8</v>
      </c>
      <c r="K36" s="91"/>
      <c r="L36" s="116">
        <v>0.8</v>
      </c>
      <c r="M36" s="91"/>
      <c r="N36" s="116">
        <v>0.8</v>
      </c>
      <c r="O36" s="91"/>
      <c r="P36" s="116">
        <v>0.8</v>
      </c>
      <c r="Q36" s="67"/>
      <c r="R36" s="91"/>
      <c r="S36" s="116">
        <v>0.8</v>
      </c>
      <c r="T36" s="91"/>
      <c r="U36" s="116">
        <v>0.5</v>
      </c>
      <c r="V36" s="91"/>
      <c r="W36" s="116">
        <v>0.5</v>
      </c>
      <c r="X36" s="67"/>
      <c r="Y36" s="67"/>
      <c r="Z36" s="67"/>
      <c r="AA36" s="91"/>
      <c r="AB36" s="3">
        <v>0.5</v>
      </c>
      <c r="AC36" s="92">
        <v>0.5</v>
      </c>
      <c r="AD36" s="67"/>
      <c r="AE36" s="91"/>
      <c r="AF36" s="4">
        <v>0.5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0.9</v>
      </c>
      <c r="K39" s="91"/>
      <c r="L39" s="116">
        <v>0.9</v>
      </c>
      <c r="M39" s="91"/>
      <c r="N39" s="116">
        <v>0.9</v>
      </c>
      <c r="O39" s="91"/>
      <c r="P39" s="116">
        <v>0.9</v>
      </c>
      <c r="Q39" s="67"/>
      <c r="R39" s="91"/>
      <c r="S39" s="116">
        <v>0.9</v>
      </c>
      <c r="T39" s="91"/>
      <c r="U39" s="116">
        <v>0.9</v>
      </c>
      <c r="V39" s="91"/>
      <c r="W39" s="116">
        <v>0.9</v>
      </c>
      <c r="X39" s="67"/>
      <c r="Y39" s="67"/>
      <c r="Z39" s="67"/>
      <c r="AA39" s="91"/>
      <c r="AB39" s="3">
        <v>0.9</v>
      </c>
      <c r="AC39" s="92">
        <v>0.9</v>
      </c>
      <c r="AD39" s="67"/>
      <c r="AE39" s="91"/>
      <c r="AF39" s="4">
        <v>0.9</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v>
      </c>
      <c r="K43" s="103"/>
      <c r="L43" s="102">
        <v>1</v>
      </c>
      <c r="M43" s="103"/>
      <c r="N43" s="102">
        <v>1</v>
      </c>
      <c r="O43" s="103"/>
      <c r="P43" s="102">
        <v>1</v>
      </c>
      <c r="Q43" s="100"/>
      <c r="R43" s="103"/>
      <c r="S43" s="102">
        <v>1</v>
      </c>
      <c r="T43" s="103"/>
      <c r="U43" s="113">
        <v>1</v>
      </c>
      <c r="V43" s="114"/>
      <c r="W43" s="102">
        <v>1</v>
      </c>
      <c r="X43" s="100"/>
      <c r="Y43" s="100"/>
      <c r="Z43" s="100"/>
      <c r="AA43" s="103"/>
      <c r="AB43" s="18">
        <v>1</v>
      </c>
      <c r="AC43" s="102">
        <v>1</v>
      </c>
      <c r="AD43" s="100"/>
      <c r="AE43" s="103"/>
      <c r="AF43" s="19">
        <v>1</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jen8NGE1e2VLTa7eK14K0Sqv6mjyvHEFRiLA21mB7aAFwVyNyI3zE2ICrG4gjeK93iL9ZvkAi94pPs61U6vKg==" saltValue="UgD4rbAsk1G10th+2p1BL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D88BFF6-4975-4E0F-B015-8924A927EBA6}"/>
    <hyperlink ref="E53" location="INDEX!A1" display="Return to Index" xr:uid="{A50E2791-C1C7-4CAB-A19D-AB68731317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ILBI - Ilbilbie (33/11kV)</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1488</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1489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1490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26.7</v>
      </c>
      <c r="K26" s="91"/>
      <c r="L26" s="116">
        <v>26.7</v>
      </c>
      <c r="M26" s="91"/>
      <c r="N26" s="116">
        <v>26.7</v>
      </c>
      <c r="O26" s="91"/>
      <c r="P26" s="116">
        <v>26.7</v>
      </c>
      <c r="Q26" s="67"/>
      <c r="R26" s="91"/>
      <c r="S26" s="116">
        <v>26.7</v>
      </c>
      <c r="T26" s="91"/>
      <c r="U26" s="116">
        <v>28.1</v>
      </c>
      <c r="V26" s="91"/>
      <c r="W26" s="116">
        <v>28.1</v>
      </c>
      <c r="X26" s="67"/>
      <c r="Y26" s="67"/>
      <c r="Z26" s="67"/>
      <c r="AA26" s="91"/>
      <c r="AB26" s="3">
        <v>28.1</v>
      </c>
      <c r="AC26" s="92">
        <v>28.1</v>
      </c>
      <c r="AD26" s="67"/>
      <c r="AE26" s="91"/>
      <c r="AF26" s="4">
        <v>28.1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15.3</v>
      </c>
      <c r="K28" s="91"/>
      <c r="L28" s="116">
        <v>15.4</v>
      </c>
      <c r="M28" s="91"/>
      <c r="N28" s="116">
        <v>15.4</v>
      </c>
      <c r="O28" s="91"/>
      <c r="P28" s="116">
        <v>15.4</v>
      </c>
      <c r="Q28" s="67"/>
      <c r="R28" s="91"/>
      <c r="S28" s="116">
        <v>15.4</v>
      </c>
      <c r="T28" s="91"/>
      <c r="U28" s="116">
        <v>8.1</v>
      </c>
      <c r="V28" s="91"/>
      <c r="W28" s="116">
        <v>8.1</v>
      </c>
      <c r="X28" s="67"/>
      <c r="Y28" s="67"/>
      <c r="Z28" s="67"/>
      <c r="AA28" s="91"/>
      <c r="AB28" s="3">
        <v>8.1</v>
      </c>
      <c r="AC28" s="92">
        <v>8.1</v>
      </c>
      <c r="AD28" s="67"/>
      <c r="AE28" s="91"/>
      <c r="AF28" s="4">
        <v>8.1999999999999993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0.98699999999999999</v>
      </c>
      <c r="V31" s="91"/>
      <c r="W31" s="118">
        <v>0.98699999999999999</v>
      </c>
      <c r="X31" s="67"/>
      <c r="Y31" s="67"/>
      <c r="Z31" s="67"/>
      <c r="AA31" s="91"/>
      <c r="AB31" s="7">
        <v>0.98699999999999999</v>
      </c>
      <c r="AC31" s="96">
        <v>0.98699999999999999</v>
      </c>
      <c r="AD31" s="67"/>
      <c r="AE31" s="91"/>
      <c r="AF31" s="8">
        <v>0.98699999999999999</v>
      </c>
    </row>
    <row r="32" spans="4:32" ht="13.15" customHeight="1" x14ac:dyDescent="0.25">
      <c r="E32" s="93" t="s">
        <v>40</v>
      </c>
      <c r="F32" s="67"/>
      <c r="G32" s="67"/>
      <c r="H32" s="67"/>
      <c r="I32" s="94"/>
      <c r="J32" s="116">
        <v>14.1</v>
      </c>
      <c r="K32" s="91"/>
      <c r="L32" s="116">
        <v>14.1</v>
      </c>
      <c r="M32" s="91"/>
      <c r="N32" s="116">
        <v>14.1</v>
      </c>
      <c r="O32" s="91"/>
      <c r="P32" s="116">
        <v>14.1</v>
      </c>
      <c r="Q32" s="67"/>
      <c r="R32" s="91"/>
      <c r="S32" s="116">
        <v>14.1</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13.4</v>
      </c>
      <c r="K33" s="91"/>
      <c r="L33" s="119">
        <v>13.5</v>
      </c>
      <c r="M33" s="91"/>
      <c r="N33" s="119">
        <v>13.5</v>
      </c>
      <c r="O33" s="91"/>
      <c r="P33" s="119">
        <v>13.5</v>
      </c>
      <c r="Q33" s="67"/>
      <c r="R33" s="91"/>
      <c r="S33" s="119">
        <v>13.5</v>
      </c>
      <c r="T33" s="91"/>
      <c r="U33" s="119">
        <v>7.8</v>
      </c>
      <c r="V33" s="91"/>
      <c r="W33" s="119">
        <v>7.8</v>
      </c>
      <c r="X33" s="67"/>
      <c r="Y33" s="67"/>
      <c r="Z33" s="67"/>
      <c r="AA33" s="91"/>
      <c r="AB33" s="9">
        <v>7.9</v>
      </c>
      <c r="AC33" s="98">
        <v>7.9</v>
      </c>
      <c r="AD33" s="67"/>
      <c r="AE33" s="91"/>
      <c r="AF33" s="10">
        <v>7.9</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1491</v>
      </c>
      <c r="K35" s="91"/>
      <c r="L35" s="117" t="s">
        <v>1491</v>
      </c>
      <c r="M35" s="91"/>
      <c r="N35" s="117" t="s">
        <v>1491</v>
      </c>
      <c r="O35" s="91"/>
      <c r="P35" s="117" t="s">
        <v>1491</v>
      </c>
      <c r="Q35" s="67"/>
      <c r="R35" s="91"/>
      <c r="S35" s="117" t="s">
        <v>1491</v>
      </c>
      <c r="T35" s="91"/>
      <c r="U35" s="117" t="s">
        <v>1491</v>
      </c>
      <c r="V35" s="91"/>
      <c r="W35" s="117" t="s">
        <v>1491</v>
      </c>
      <c r="X35" s="67"/>
      <c r="Y35" s="67"/>
      <c r="Z35" s="67"/>
      <c r="AA35" s="91"/>
      <c r="AB35" s="5" t="s">
        <v>1491</v>
      </c>
      <c r="AC35" s="95" t="s">
        <v>1491</v>
      </c>
      <c r="AD35" s="67"/>
      <c r="AE35" s="91"/>
      <c r="AF35" s="6" t="s">
        <v>1491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15</v>
      </c>
      <c r="K43" s="121"/>
      <c r="L43" s="120">
        <v>15</v>
      </c>
      <c r="M43" s="121"/>
      <c r="N43" s="120">
        <v>15</v>
      </c>
      <c r="O43" s="121"/>
      <c r="P43" s="120">
        <v>15</v>
      </c>
      <c r="Q43" s="122"/>
      <c r="R43" s="121"/>
      <c r="S43" s="120">
        <v>15</v>
      </c>
      <c r="T43" s="121"/>
      <c r="U43" s="125">
        <v>15</v>
      </c>
      <c r="V43" s="126"/>
      <c r="W43" s="120">
        <v>15</v>
      </c>
      <c r="X43" s="122"/>
      <c r="Y43" s="122"/>
      <c r="Z43" s="122"/>
      <c r="AA43" s="121"/>
      <c r="AB43" s="23">
        <v>15</v>
      </c>
      <c r="AC43" s="120">
        <v>15</v>
      </c>
      <c r="AD43" s="122"/>
      <c r="AE43" s="121"/>
      <c r="AF43" s="24">
        <v>15</v>
      </c>
    </row>
    <row r="44" spans="5:32" ht="22.5" customHeight="1" x14ac:dyDescent="0.25">
      <c r="E44" s="99" t="s">
        <v>85</v>
      </c>
      <c r="F44" s="100"/>
      <c r="G44" s="100"/>
      <c r="H44" s="100"/>
      <c r="I44" s="101"/>
      <c r="J44" s="120">
        <v>7.5</v>
      </c>
      <c r="K44" s="121"/>
      <c r="L44" s="120">
        <v>7.5</v>
      </c>
      <c r="M44" s="121"/>
      <c r="N44" s="120">
        <v>7.5</v>
      </c>
      <c r="O44" s="121"/>
      <c r="P44" s="120">
        <v>7.5</v>
      </c>
      <c r="Q44" s="122"/>
      <c r="R44" s="121"/>
      <c r="S44" s="120">
        <v>7.5</v>
      </c>
      <c r="T44" s="121"/>
      <c r="U44" s="120">
        <v>7.5</v>
      </c>
      <c r="V44" s="121"/>
      <c r="W44" s="120">
        <v>7.5</v>
      </c>
      <c r="X44" s="122"/>
      <c r="Y44" s="122"/>
      <c r="Z44" s="122"/>
      <c r="AA44" s="121"/>
      <c r="AB44" s="23">
        <v>7.5</v>
      </c>
      <c r="AC44" s="120">
        <v>7.5</v>
      </c>
      <c r="AD44" s="122"/>
      <c r="AE44" s="121"/>
      <c r="AF44" s="24">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DDAnrLjkJvlz3PeNnfdkHfqndGoHIszqe9OhNRNur9mh1Ha3jFRmOzixrDwX6hdimeWWn3/9b/q+sD/5HrXOg==" saltValue="yhrSXOHvxmgsxjduPoDQT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BA1DCB6-EF5F-47E1-8835-0FFFD101C68B}"/>
    <hyperlink ref="E53" location="INDEX!A1" display="Return to Index" xr:uid="{98D59619-F17B-4668-9B3E-A096DDA3618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INGH - Ingham (66/11kV)</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08"/>
  <dimension ref="B1:AI51"/>
  <sheetViews>
    <sheetView showGridLines="0" topLeftCell="A16"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1492</v>
      </c>
      <c r="I3" s="69"/>
      <c r="J3" s="69"/>
      <c r="K3" s="69"/>
      <c r="L3" s="69"/>
      <c r="M3" s="69"/>
      <c r="N3" s="69"/>
      <c r="O3" s="69"/>
      <c r="P3" s="69"/>
      <c r="Q3" s="69"/>
      <c r="R3" s="69"/>
      <c r="U3" s="71" t="s">
        <v>929</v>
      </c>
      <c r="V3" s="69"/>
      <c r="X3" s="72" t="s">
        <v>1493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1023</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1494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1495</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1496</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134</v>
      </c>
      <c r="J24" s="91"/>
      <c r="K24" s="116">
        <v>134</v>
      </c>
      <c r="L24" s="91"/>
      <c r="M24" s="116">
        <v>134</v>
      </c>
      <c r="N24" s="91"/>
      <c r="O24" s="116">
        <v>134</v>
      </c>
      <c r="P24" s="67"/>
      <c r="Q24" s="91"/>
      <c r="R24" s="116">
        <v>134</v>
      </c>
      <c r="S24" s="91"/>
      <c r="T24" s="116">
        <v>145</v>
      </c>
      <c r="U24" s="91"/>
      <c r="V24" s="116">
        <v>145</v>
      </c>
      <c r="W24" s="67"/>
      <c r="X24" s="67"/>
      <c r="Y24" s="67"/>
      <c r="Z24" s="91"/>
      <c r="AA24" s="3">
        <v>145</v>
      </c>
      <c r="AB24" s="92">
        <v>145</v>
      </c>
      <c r="AC24" s="67"/>
      <c r="AD24" s="91"/>
      <c r="AE24" s="4">
        <v>145</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5.6</v>
      </c>
      <c r="U25" s="91"/>
      <c r="V25" s="116">
        <v>5.6</v>
      </c>
      <c r="W25" s="67"/>
      <c r="X25" s="67"/>
      <c r="Y25" s="67"/>
      <c r="Z25" s="91"/>
      <c r="AA25" s="3">
        <v>5.6</v>
      </c>
      <c r="AB25" s="92">
        <v>5.6</v>
      </c>
      <c r="AC25" s="67"/>
      <c r="AD25" s="91"/>
      <c r="AE25" s="4">
        <v>5.6</v>
      </c>
    </row>
    <row r="26" spans="4:31" ht="13.15" customHeight="1" x14ac:dyDescent="0.25">
      <c r="E26" s="93" t="s">
        <v>28</v>
      </c>
      <c r="F26" s="67"/>
      <c r="G26" s="67"/>
      <c r="H26" s="94"/>
      <c r="I26" s="116">
        <v>52.6</v>
      </c>
      <c r="J26" s="91"/>
      <c r="K26" s="116">
        <v>53</v>
      </c>
      <c r="L26" s="91"/>
      <c r="M26" s="116">
        <v>54.4</v>
      </c>
      <c r="N26" s="91"/>
      <c r="O26" s="116">
        <v>55.8</v>
      </c>
      <c r="P26" s="67"/>
      <c r="Q26" s="91"/>
      <c r="R26" s="116">
        <v>55.8</v>
      </c>
      <c r="S26" s="91"/>
      <c r="T26" s="116">
        <v>43.9</v>
      </c>
      <c r="U26" s="91"/>
      <c r="V26" s="116">
        <v>44.1</v>
      </c>
      <c r="W26" s="67"/>
      <c r="X26" s="67"/>
      <c r="Y26" s="67"/>
      <c r="Z26" s="91"/>
      <c r="AA26" s="3">
        <v>45.6</v>
      </c>
      <c r="AB26" s="92">
        <v>47</v>
      </c>
      <c r="AC26" s="67"/>
      <c r="AD26" s="91"/>
      <c r="AE26" s="4">
        <v>47.4</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0.99299999999999999</v>
      </c>
      <c r="J29" s="91"/>
      <c r="K29" s="118">
        <v>0.99299999999999999</v>
      </c>
      <c r="L29" s="91"/>
      <c r="M29" s="118">
        <v>0.99299999999999999</v>
      </c>
      <c r="N29" s="91"/>
      <c r="O29" s="118">
        <v>0.99299999999999999</v>
      </c>
      <c r="P29" s="67"/>
      <c r="Q29" s="91"/>
      <c r="R29" s="118">
        <v>0.99299999999999999</v>
      </c>
      <c r="S29" s="91"/>
      <c r="T29" s="118">
        <v>0.998</v>
      </c>
      <c r="U29" s="91"/>
      <c r="V29" s="118">
        <v>0.998</v>
      </c>
      <c r="W29" s="67"/>
      <c r="X29" s="67"/>
      <c r="Y29" s="67"/>
      <c r="Z29" s="91"/>
      <c r="AA29" s="7">
        <v>0.998</v>
      </c>
      <c r="AB29" s="96">
        <v>0.998</v>
      </c>
      <c r="AC29" s="67"/>
      <c r="AD29" s="91"/>
      <c r="AE29" s="8">
        <v>0.998</v>
      </c>
    </row>
    <row r="30" spans="4:31" ht="13.15" customHeight="1" x14ac:dyDescent="0.25">
      <c r="E30" s="93" t="s">
        <v>40</v>
      </c>
      <c r="F30" s="67"/>
      <c r="G30" s="67"/>
      <c r="H30" s="94"/>
      <c r="I30" s="116">
        <v>75.3</v>
      </c>
      <c r="J30" s="91"/>
      <c r="K30" s="116">
        <v>75.3</v>
      </c>
      <c r="L30" s="91"/>
      <c r="M30" s="116">
        <v>75.3</v>
      </c>
      <c r="N30" s="91"/>
      <c r="O30" s="116">
        <v>75.3</v>
      </c>
      <c r="P30" s="67"/>
      <c r="Q30" s="91"/>
      <c r="R30" s="116">
        <v>75.3</v>
      </c>
      <c r="S30" s="91"/>
      <c r="T30" s="116">
        <v>77.8</v>
      </c>
      <c r="U30" s="91"/>
      <c r="V30" s="116">
        <v>77.8</v>
      </c>
      <c r="W30" s="67"/>
      <c r="X30" s="67"/>
      <c r="Y30" s="67"/>
      <c r="Z30" s="91"/>
      <c r="AA30" s="3">
        <v>77.8</v>
      </c>
      <c r="AB30" s="92">
        <v>77.8</v>
      </c>
      <c r="AC30" s="67"/>
      <c r="AD30" s="91"/>
      <c r="AE30" s="4">
        <v>77.8</v>
      </c>
    </row>
    <row r="31" spans="4:31" ht="13.15" customHeight="1" x14ac:dyDescent="0.25">
      <c r="E31" s="97" t="s">
        <v>44</v>
      </c>
      <c r="F31" s="67"/>
      <c r="G31" s="67"/>
      <c r="H31" s="94"/>
      <c r="I31" s="119">
        <v>50.1</v>
      </c>
      <c r="J31" s="91"/>
      <c r="K31" s="119">
        <v>50.5</v>
      </c>
      <c r="L31" s="91"/>
      <c r="M31" s="119">
        <v>51.9</v>
      </c>
      <c r="N31" s="91"/>
      <c r="O31" s="119">
        <v>53.3</v>
      </c>
      <c r="P31" s="67"/>
      <c r="Q31" s="91"/>
      <c r="R31" s="119">
        <v>53.3</v>
      </c>
      <c r="S31" s="91"/>
      <c r="T31" s="119">
        <v>41.9</v>
      </c>
      <c r="U31" s="91"/>
      <c r="V31" s="119">
        <v>42.1</v>
      </c>
      <c r="W31" s="67"/>
      <c r="X31" s="67"/>
      <c r="Y31" s="67"/>
      <c r="Z31" s="91"/>
      <c r="AA31" s="9">
        <v>43.6</v>
      </c>
      <c r="AB31" s="98">
        <v>45</v>
      </c>
      <c r="AC31" s="67"/>
      <c r="AD31" s="91"/>
      <c r="AE31" s="10">
        <v>45.4</v>
      </c>
    </row>
    <row r="32" spans="4:31" ht="20.25" customHeight="1" x14ac:dyDescent="0.25">
      <c r="E32" s="93" t="s">
        <v>948</v>
      </c>
      <c r="F32" s="67"/>
      <c r="G32" s="67"/>
      <c r="H32" s="94"/>
      <c r="I32" s="117">
        <v>2.5</v>
      </c>
      <c r="J32" s="91"/>
      <c r="K32" s="117">
        <v>2.5</v>
      </c>
      <c r="L32" s="91"/>
      <c r="M32" s="117">
        <v>2.6</v>
      </c>
      <c r="N32" s="91"/>
      <c r="O32" s="117">
        <v>2.7</v>
      </c>
      <c r="P32" s="67"/>
      <c r="Q32" s="91"/>
      <c r="R32" s="117">
        <v>2.7</v>
      </c>
      <c r="S32" s="91"/>
      <c r="T32" s="117">
        <v>2.1</v>
      </c>
      <c r="U32" s="91"/>
      <c r="V32" s="117">
        <v>2.1</v>
      </c>
      <c r="W32" s="67"/>
      <c r="X32" s="67"/>
      <c r="Y32" s="67"/>
      <c r="Z32" s="91"/>
      <c r="AA32" s="5">
        <v>2.2000000000000002</v>
      </c>
      <c r="AB32" s="95">
        <v>2.2999999999999998</v>
      </c>
      <c r="AC32" s="67"/>
      <c r="AD32" s="91"/>
      <c r="AE32" s="6">
        <v>2.2999999999999998</v>
      </c>
    </row>
    <row r="33" spans="5:31" ht="20.25" customHeight="1" x14ac:dyDescent="0.25">
      <c r="E33" s="93" t="s">
        <v>949</v>
      </c>
      <c r="F33" s="67"/>
      <c r="G33" s="67"/>
      <c r="H33" s="94"/>
      <c r="I33" s="117" t="s">
        <v>1410</v>
      </c>
      <c r="J33" s="91"/>
      <c r="K33" s="117" t="s">
        <v>1410</v>
      </c>
      <c r="L33" s="91"/>
      <c r="M33" s="117" t="s">
        <v>1410</v>
      </c>
      <c r="N33" s="91"/>
      <c r="O33" s="117" t="s">
        <v>1410</v>
      </c>
      <c r="P33" s="67"/>
      <c r="Q33" s="91"/>
      <c r="R33" s="117" t="s">
        <v>1410</v>
      </c>
      <c r="S33" s="91"/>
      <c r="T33" s="117" t="s">
        <v>1410</v>
      </c>
      <c r="U33" s="91"/>
      <c r="V33" s="117" t="s">
        <v>1410</v>
      </c>
      <c r="W33" s="67"/>
      <c r="X33" s="67"/>
      <c r="Y33" s="67"/>
      <c r="Z33" s="91"/>
      <c r="AA33" s="5" t="s">
        <v>1410</v>
      </c>
      <c r="AB33" s="95" t="s">
        <v>1410</v>
      </c>
      <c r="AC33" s="67"/>
      <c r="AD33" s="91"/>
      <c r="AE33" s="6" t="s">
        <v>1410</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30.75" customHeight="1" x14ac:dyDescent="0.25">
      <c r="E41" s="133" t="s">
        <v>951</v>
      </c>
      <c r="F41" s="134"/>
      <c r="G41" s="134"/>
      <c r="H41" s="135"/>
      <c r="I41" s="160">
        <v>114</v>
      </c>
      <c r="J41" s="161"/>
      <c r="K41" s="160">
        <v>114</v>
      </c>
      <c r="L41" s="161"/>
      <c r="M41" s="160">
        <v>114</v>
      </c>
      <c r="N41" s="161"/>
      <c r="O41" s="160">
        <v>114</v>
      </c>
      <c r="P41" s="134"/>
      <c r="Q41" s="161"/>
      <c r="R41" s="160">
        <v>114</v>
      </c>
      <c r="S41" s="161"/>
      <c r="T41" s="160">
        <v>114</v>
      </c>
      <c r="U41" s="161"/>
      <c r="V41" s="160">
        <v>114</v>
      </c>
      <c r="W41" s="134"/>
      <c r="X41" s="134"/>
      <c r="Y41" s="134"/>
      <c r="Z41" s="161"/>
      <c r="AA41" s="28">
        <v>114</v>
      </c>
      <c r="AB41" s="162">
        <v>114</v>
      </c>
      <c r="AC41" s="134"/>
      <c r="AD41" s="161"/>
      <c r="AE41" s="29">
        <v>114</v>
      </c>
    </row>
    <row r="42" spans="5:31" ht="30.75" customHeight="1" x14ac:dyDescent="0.25">
      <c r="E42" s="133" t="s">
        <v>85</v>
      </c>
      <c r="F42" s="134"/>
      <c r="G42" s="134"/>
      <c r="H42" s="135"/>
      <c r="I42" s="160">
        <v>80</v>
      </c>
      <c r="J42" s="161"/>
      <c r="K42" s="160">
        <v>80</v>
      </c>
      <c r="L42" s="161"/>
      <c r="M42" s="160">
        <v>80</v>
      </c>
      <c r="N42" s="161"/>
      <c r="O42" s="160">
        <v>80</v>
      </c>
      <c r="P42" s="134"/>
      <c r="Q42" s="161"/>
      <c r="R42" s="160">
        <v>80</v>
      </c>
      <c r="S42" s="161"/>
      <c r="T42" s="160">
        <v>80</v>
      </c>
      <c r="U42" s="161"/>
      <c r="V42" s="160">
        <v>80</v>
      </c>
      <c r="W42" s="134"/>
      <c r="X42" s="134"/>
      <c r="Y42" s="134"/>
      <c r="Z42" s="161"/>
      <c r="AA42" s="28">
        <v>80</v>
      </c>
      <c r="AB42" s="162">
        <v>80</v>
      </c>
      <c r="AC42" s="134"/>
      <c r="AD42" s="161"/>
      <c r="AE42" s="29">
        <v>80</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cdf7ShxBUjeMo31DWKYugzn2YTEZaAIP04YKp5jHr1tOhzYZONU4mHEiM/Y1owJvYFnGdOYvgIqZfbhv8DHqoQ==" saltValue="uEfr6xYVVdaHXjyEf4Wojg=="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C8A77DF1-4CBA-4E61-800D-F70FDEDBC5B9}"/>
    <hyperlink ref="E51" location="INDEX!A1" display="Return to Index" xr:uid="{31385905-F8D0-47BA-AB22-44E52DB38F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ISIS - Isis BSP (132/66kV)</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7"/>
  <dimension ref="A1:AJ53"/>
  <sheetViews>
    <sheetView showGridLines="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1497</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1498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1499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80</v>
      </c>
      <c r="K26" s="91"/>
      <c r="L26" s="116">
        <v>80</v>
      </c>
      <c r="M26" s="91"/>
      <c r="N26" s="116">
        <v>80</v>
      </c>
      <c r="O26" s="91"/>
      <c r="P26" s="116">
        <v>80</v>
      </c>
      <c r="Q26" s="67"/>
      <c r="R26" s="91"/>
      <c r="S26" s="116">
        <v>80</v>
      </c>
      <c r="T26" s="91"/>
      <c r="U26" s="116">
        <v>80</v>
      </c>
      <c r="V26" s="91"/>
      <c r="W26" s="116">
        <v>80</v>
      </c>
      <c r="X26" s="67"/>
      <c r="Y26" s="67"/>
      <c r="Z26" s="67"/>
      <c r="AA26" s="91"/>
      <c r="AB26" s="3">
        <v>80</v>
      </c>
      <c r="AC26" s="92">
        <v>80</v>
      </c>
      <c r="AD26" s="67"/>
      <c r="AE26" s="91"/>
      <c r="AF26" s="4">
        <v>80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v>
      </c>
      <c r="K28" s="91"/>
      <c r="L28" s="116">
        <v>21.2</v>
      </c>
      <c r="M28" s="91"/>
      <c r="N28" s="116">
        <v>21.4</v>
      </c>
      <c r="O28" s="91"/>
      <c r="P28" s="116">
        <v>21.5</v>
      </c>
      <c r="Q28" s="67"/>
      <c r="R28" s="91"/>
      <c r="S28" s="116">
        <v>21.5</v>
      </c>
      <c r="T28" s="91"/>
      <c r="U28" s="116">
        <v>25.2</v>
      </c>
      <c r="V28" s="91"/>
      <c r="W28" s="116">
        <v>25.4</v>
      </c>
      <c r="X28" s="67"/>
      <c r="Y28" s="67"/>
      <c r="Z28" s="67"/>
      <c r="AA28" s="91"/>
      <c r="AB28" s="3">
        <v>25.7</v>
      </c>
      <c r="AC28" s="92">
        <v>25.9</v>
      </c>
      <c r="AD28" s="67"/>
      <c r="AE28" s="91"/>
      <c r="AF28" s="4">
        <v>26.1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0.98399999999999999</v>
      </c>
      <c r="K31" s="91"/>
      <c r="L31" s="118">
        <v>0.98399999999999999</v>
      </c>
      <c r="M31" s="91"/>
      <c r="N31" s="118">
        <v>0.98399999999999999</v>
      </c>
      <c r="O31" s="91"/>
      <c r="P31" s="118">
        <v>0.98399999999999999</v>
      </c>
      <c r="Q31" s="67"/>
      <c r="R31" s="91"/>
      <c r="S31" s="118">
        <v>0.98399999999999999</v>
      </c>
      <c r="T31" s="91"/>
      <c r="U31" s="118">
        <v>0.97799999999999998</v>
      </c>
      <c r="V31" s="91"/>
      <c r="W31" s="118">
        <v>0.97799999999999998</v>
      </c>
      <c r="X31" s="67"/>
      <c r="Y31" s="67"/>
      <c r="Z31" s="67"/>
      <c r="AA31" s="91"/>
      <c r="AB31" s="7">
        <v>0.97799999999999998</v>
      </c>
      <c r="AC31" s="96">
        <v>0.97799999999999998</v>
      </c>
      <c r="AD31" s="67"/>
      <c r="AE31" s="91"/>
      <c r="AF31" s="8">
        <v>0.97799999999999998</v>
      </c>
    </row>
    <row r="32" spans="4:32" ht="13.15" customHeight="1" x14ac:dyDescent="0.25">
      <c r="E32" s="93" t="s">
        <v>40</v>
      </c>
      <c r="F32" s="67"/>
      <c r="G32" s="67"/>
      <c r="H32" s="67"/>
      <c r="I32" s="94"/>
      <c r="J32" s="116">
        <v>40</v>
      </c>
      <c r="K32" s="91"/>
      <c r="L32" s="116">
        <v>40</v>
      </c>
      <c r="M32" s="91"/>
      <c r="N32" s="116">
        <v>40</v>
      </c>
      <c r="O32" s="91"/>
      <c r="P32" s="116">
        <v>40</v>
      </c>
      <c r="Q32" s="67"/>
      <c r="R32" s="91"/>
      <c r="S32" s="116">
        <v>40</v>
      </c>
      <c r="T32" s="91"/>
      <c r="U32" s="116">
        <v>40</v>
      </c>
      <c r="V32" s="91"/>
      <c r="W32" s="116">
        <v>40</v>
      </c>
      <c r="X32" s="67"/>
      <c r="Y32" s="67"/>
      <c r="Z32" s="67"/>
      <c r="AA32" s="91"/>
      <c r="AB32" s="3">
        <v>40</v>
      </c>
      <c r="AC32" s="92">
        <v>40</v>
      </c>
      <c r="AD32" s="67"/>
      <c r="AE32" s="91"/>
      <c r="AF32" s="4">
        <v>40</v>
      </c>
    </row>
    <row r="33" spans="5:32" ht="13.15" customHeight="1" x14ac:dyDescent="0.25">
      <c r="E33" s="97" t="s">
        <v>44</v>
      </c>
      <c r="F33" s="67"/>
      <c r="G33" s="67"/>
      <c r="H33" s="67"/>
      <c r="I33" s="94"/>
      <c r="J33" s="119">
        <v>20.8</v>
      </c>
      <c r="K33" s="91"/>
      <c r="L33" s="119">
        <v>21</v>
      </c>
      <c r="M33" s="91"/>
      <c r="N33" s="119">
        <v>21.2</v>
      </c>
      <c r="O33" s="91"/>
      <c r="P33" s="119">
        <v>21.3</v>
      </c>
      <c r="Q33" s="67"/>
      <c r="R33" s="91"/>
      <c r="S33" s="119">
        <v>21.3</v>
      </c>
      <c r="T33" s="91"/>
      <c r="U33" s="119">
        <v>21.2</v>
      </c>
      <c r="V33" s="91"/>
      <c r="W33" s="119">
        <v>21.3</v>
      </c>
      <c r="X33" s="67"/>
      <c r="Y33" s="67"/>
      <c r="Z33" s="67"/>
      <c r="AA33" s="91"/>
      <c r="AB33" s="9">
        <v>21.5</v>
      </c>
      <c r="AC33" s="98">
        <v>21.7</v>
      </c>
      <c r="AD33" s="67"/>
      <c r="AE33" s="91"/>
      <c r="AF33" s="10">
        <v>21.9</v>
      </c>
    </row>
    <row r="34" spans="5:32" ht="20.25" customHeight="1" x14ac:dyDescent="0.25">
      <c r="E34" s="93" t="s">
        <v>948</v>
      </c>
      <c r="F34" s="67"/>
      <c r="G34" s="67"/>
      <c r="H34" s="67"/>
      <c r="I34" s="94"/>
      <c r="J34" s="117">
        <v>1</v>
      </c>
      <c r="K34" s="91"/>
      <c r="L34" s="117">
        <v>1.1000000000000001</v>
      </c>
      <c r="M34" s="91"/>
      <c r="N34" s="117">
        <v>1.1000000000000001</v>
      </c>
      <c r="O34" s="91"/>
      <c r="P34" s="117">
        <v>1.1000000000000001</v>
      </c>
      <c r="Q34" s="67"/>
      <c r="R34" s="91"/>
      <c r="S34" s="117">
        <v>1.1000000000000001</v>
      </c>
      <c r="T34" s="91"/>
      <c r="U34" s="117">
        <v>1.1000000000000001</v>
      </c>
      <c r="V34" s="91"/>
      <c r="W34" s="117">
        <v>1.1000000000000001</v>
      </c>
      <c r="X34" s="67"/>
      <c r="Y34" s="67"/>
      <c r="Z34" s="67"/>
      <c r="AA34" s="91"/>
      <c r="AB34" s="5">
        <v>1.1000000000000001</v>
      </c>
      <c r="AC34" s="95">
        <v>1.1000000000000001</v>
      </c>
      <c r="AD34" s="67"/>
      <c r="AE34" s="91"/>
      <c r="AF34" s="6">
        <v>1.1000000000000001</v>
      </c>
    </row>
    <row r="35" spans="5:32" ht="20.25" customHeight="1" x14ac:dyDescent="0.25">
      <c r="E35" s="93" t="s">
        <v>949</v>
      </c>
      <c r="F35" s="67"/>
      <c r="G35" s="67"/>
      <c r="H35" s="67"/>
      <c r="I35" s="94"/>
      <c r="J35" s="117" t="s">
        <v>1500</v>
      </c>
      <c r="K35" s="91"/>
      <c r="L35" s="117" t="s">
        <v>1500</v>
      </c>
      <c r="M35" s="91"/>
      <c r="N35" s="117" t="s">
        <v>1500</v>
      </c>
      <c r="O35" s="91"/>
      <c r="P35" s="117" t="s">
        <v>1500</v>
      </c>
      <c r="Q35" s="67"/>
      <c r="R35" s="91"/>
      <c r="S35" s="117" t="s">
        <v>1500</v>
      </c>
      <c r="T35" s="91"/>
      <c r="U35" s="117" t="s">
        <v>1500</v>
      </c>
      <c r="V35" s="91"/>
      <c r="W35" s="117" t="s">
        <v>1500</v>
      </c>
      <c r="X35" s="67"/>
      <c r="Y35" s="67"/>
      <c r="Z35" s="67"/>
      <c r="AA35" s="91"/>
      <c r="AB35" s="5" t="s">
        <v>1500</v>
      </c>
      <c r="AC35" s="95" t="s">
        <v>1500</v>
      </c>
      <c r="AD35" s="67"/>
      <c r="AE35" s="91"/>
      <c r="AF35" s="6" t="s">
        <v>1500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54</v>
      </c>
      <c r="K43" s="103"/>
      <c r="L43" s="102">
        <v>54</v>
      </c>
      <c r="M43" s="103"/>
      <c r="N43" s="102">
        <v>54</v>
      </c>
      <c r="O43" s="103"/>
      <c r="P43" s="102">
        <v>54</v>
      </c>
      <c r="Q43" s="100"/>
      <c r="R43" s="103"/>
      <c r="S43" s="102">
        <v>54</v>
      </c>
      <c r="T43" s="103"/>
      <c r="U43" s="113">
        <v>54</v>
      </c>
      <c r="V43" s="114"/>
      <c r="W43" s="102">
        <v>54</v>
      </c>
      <c r="X43" s="100"/>
      <c r="Y43" s="100"/>
      <c r="Z43" s="100"/>
      <c r="AA43" s="103"/>
      <c r="AB43" s="18">
        <v>54</v>
      </c>
      <c r="AC43" s="102">
        <v>54</v>
      </c>
      <c r="AD43" s="100"/>
      <c r="AE43" s="103"/>
      <c r="AF43" s="19">
        <v>54</v>
      </c>
    </row>
    <row r="44" spans="5:32" ht="22.5" customHeight="1" x14ac:dyDescent="0.25">
      <c r="E44" s="99" t="s">
        <v>85</v>
      </c>
      <c r="F44" s="100"/>
      <c r="G44" s="100"/>
      <c r="H44" s="100"/>
      <c r="I44" s="101"/>
      <c r="J44" s="102">
        <v>27</v>
      </c>
      <c r="K44" s="103"/>
      <c r="L44" s="102">
        <v>27</v>
      </c>
      <c r="M44" s="103"/>
      <c r="N44" s="102">
        <v>27</v>
      </c>
      <c r="O44" s="103"/>
      <c r="P44" s="102">
        <v>27</v>
      </c>
      <c r="Q44" s="100"/>
      <c r="R44" s="103"/>
      <c r="S44" s="102">
        <v>27</v>
      </c>
      <c r="T44" s="103"/>
      <c r="U44" s="102">
        <v>27</v>
      </c>
      <c r="V44" s="103"/>
      <c r="W44" s="102">
        <v>27</v>
      </c>
      <c r="X44" s="100"/>
      <c r="Y44" s="100"/>
      <c r="Z44" s="100"/>
      <c r="AA44" s="103"/>
      <c r="AB44" s="18">
        <v>27</v>
      </c>
      <c r="AC44" s="102">
        <v>27</v>
      </c>
      <c r="AD44" s="100"/>
      <c r="AE44" s="103"/>
      <c r="AF44" s="19">
        <v>27</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yKqXxGyWWF/snuygDaFBzkNE4BQyZC9Bb0Ps8zSoa1fGH5adFlsoR7rpi+0wqfRHQf94kyI6xHAGg4y/0SaiQ==" saltValue="loX7duc0fBhYHOR0JVU5R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E41F776-A872-492E-861A-A9AF4CBDE276}"/>
    <hyperlink ref="E53" location="INDEX!A1" display="Return to Index" xr:uid="{DF68A6F7-B3C8-49BB-82A3-E22DAC2C08A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JACR - Jardine Creek 66/33kV (66/33kV)</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6"/>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1501</v>
      </c>
      <c r="J3" s="69"/>
      <c r="K3" s="69"/>
      <c r="L3" s="69"/>
      <c r="M3" s="69"/>
      <c r="N3" s="69"/>
      <c r="O3" s="69"/>
      <c r="P3" s="69"/>
      <c r="Q3" s="69"/>
      <c r="R3" s="69"/>
      <c r="S3" s="69"/>
      <c r="V3" s="71" t="s">
        <v>929</v>
      </c>
      <c r="W3" s="69"/>
      <c r="Y3" s="72" t="s">
        <v>1200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1502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1503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1504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3.5</v>
      </c>
      <c r="K26" s="91"/>
      <c r="L26" s="116">
        <v>3.5</v>
      </c>
      <c r="M26" s="91"/>
      <c r="N26" s="116">
        <v>3.5</v>
      </c>
      <c r="O26" s="91"/>
      <c r="P26" s="116">
        <v>3.5</v>
      </c>
      <c r="Q26" s="67"/>
      <c r="R26" s="91"/>
      <c r="S26" s="116">
        <v>3.5</v>
      </c>
      <c r="T26" s="91"/>
      <c r="U26" s="116">
        <v>3.5</v>
      </c>
      <c r="V26" s="91"/>
      <c r="W26" s="116">
        <v>3.5</v>
      </c>
      <c r="X26" s="67"/>
      <c r="Y26" s="67"/>
      <c r="Z26" s="67"/>
      <c r="AA26" s="91"/>
      <c r="AB26" s="3">
        <v>3.5</v>
      </c>
      <c r="AC26" s="92">
        <v>3.5</v>
      </c>
      <c r="AD26" s="67"/>
      <c r="AE26" s="91"/>
      <c r="AF26" s="4">
        <v>3.5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v>
      </c>
      <c r="M28" s="91"/>
      <c r="N28" s="116">
        <v>1.5</v>
      </c>
      <c r="O28" s="91"/>
      <c r="P28" s="116">
        <v>1.5</v>
      </c>
      <c r="Q28" s="67"/>
      <c r="R28" s="91"/>
      <c r="S28" s="116">
        <v>1.6</v>
      </c>
      <c r="T28" s="91"/>
      <c r="U28" s="116">
        <v>1.3</v>
      </c>
      <c r="V28" s="91"/>
      <c r="W28" s="116">
        <v>1.3</v>
      </c>
      <c r="X28" s="67"/>
      <c r="Y28" s="67"/>
      <c r="Z28" s="67"/>
      <c r="AA28" s="91"/>
      <c r="AB28" s="3">
        <v>1.3</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0.98299999999999998</v>
      </c>
      <c r="K31" s="91"/>
      <c r="L31" s="118">
        <v>0.98299999999999998</v>
      </c>
      <c r="M31" s="91"/>
      <c r="N31" s="118">
        <v>0.98299999999999998</v>
      </c>
      <c r="O31" s="91"/>
      <c r="P31" s="118">
        <v>0.98299999999999998</v>
      </c>
      <c r="Q31" s="67"/>
      <c r="R31" s="91"/>
      <c r="S31" s="118">
        <v>0.98299999999999998</v>
      </c>
      <c r="T31" s="91"/>
      <c r="U31" s="118">
        <v>0.998</v>
      </c>
      <c r="V31" s="91"/>
      <c r="W31" s="118">
        <v>0.998</v>
      </c>
      <c r="X31" s="67"/>
      <c r="Y31" s="67"/>
      <c r="Z31" s="67"/>
      <c r="AA31" s="91"/>
      <c r="AB31" s="7">
        <v>0.998</v>
      </c>
      <c r="AC31" s="96">
        <v>0.997</v>
      </c>
      <c r="AD31" s="67"/>
      <c r="AE31" s="91"/>
      <c r="AF31" s="8">
        <v>0.997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1.4</v>
      </c>
      <c r="K33" s="91"/>
      <c r="L33" s="119">
        <v>1.4</v>
      </c>
      <c r="M33" s="91"/>
      <c r="N33" s="119">
        <v>1.4</v>
      </c>
      <c r="O33" s="91"/>
      <c r="P33" s="119">
        <v>1.5</v>
      </c>
      <c r="Q33" s="67"/>
      <c r="R33" s="91"/>
      <c r="S33" s="119">
        <v>1.5</v>
      </c>
      <c r="T33" s="91"/>
      <c r="U33" s="119">
        <v>1.2</v>
      </c>
      <c r="V33" s="91"/>
      <c r="W33" s="119">
        <v>1.2</v>
      </c>
      <c r="X33" s="67"/>
      <c r="Y33" s="67"/>
      <c r="Z33" s="67"/>
      <c r="AA33" s="91"/>
      <c r="AB33" s="9">
        <v>1.2</v>
      </c>
      <c r="AC33" s="98">
        <v>1.3</v>
      </c>
      <c r="AD33" s="67"/>
      <c r="AE33" s="91"/>
      <c r="AF33" s="10">
        <v>1.3</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6">
        <v>1.4</v>
      </c>
      <c r="K36" s="91"/>
      <c r="L36" s="116">
        <v>1.4</v>
      </c>
      <c r="M36" s="91"/>
      <c r="N36" s="116">
        <v>1.4</v>
      </c>
      <c r="O36" s="91"/>
      <c r="P36" s="116">
        <v>1.5</v>
      </c>
      <c r="Q36" s="67"/>
      <c r="R36" s="91"/>
      <c r="S36" s="116">
        <v>1.5</v>
      </c>
      <c r="T36" s="91"/>
      <c r="U36" s="116">
        <v>1.2</v>
      </c>
      <c r="V36" s="91"/>
      <c r="W36" s="116">
        <v>1.2</v>
      </c>
      <c r="X36" s="67"/>
      <c r="Y36" s="67"/>
      <c r="Z36" s="67"/>
      <c r="AA36" s="91"/>
      <c r="AB36" s="3">
        <v>1.2</v>
      </c>
      <c r="AC36" s="92">
        <v>1.3</v>
      </c>
      <c r="AD36" s="67"/>
      <c r="AE36" s="91"/>
      <c r="AF36" s="4">
        <v>1.3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0.8</v>
      </c>
      <c r="K39" s="91"/>
      <c r="L39" s="116">
        <v>0.8</v>
      </c>
      <c r="M39" s="91"/>
      <c r="N39" s="116">
        <v>0.8</v>
      </c>
      <c r="O39" s="91"/>
      <c r="P39" s="116">
        <v>0.8</v>
      </c>
      <c r="Q39" s="67"/>
      <c r="R39" s="91"/>
      <c r="S39" s="116">
        <v>0.8</v>
      </c>
      <c r="T39" s="91"/>
      <c r="U39" s="116">
        <v>0.8</v>
      </c>
      <c r="V39" s="91"/>
      <c r="W39" s="116">
        <v>0.8</v>
      </c>
      <c r="X39" s="67"/>
      <c r="Y39" s="67"/>
      <c r="Z39" s="67"/>
      <c r="AA39" s="91"/>
      <c r="AB39" s="3">
        <v>0.8</v>
      </c>
      <c r="AC39" s="92">
        <v>0.8</v>
      </c>
      <c r="AD39" s="67"/>
      <c r="AE39" s="91"/>
      <c r="AF39" s="4">
        <v>0.8</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3.15</v>
      </c>
      <c r="K43" s="103"/>
      <c r="L43" s="102">
        <v>3.15</v>
      </c>
      <c r="M43" s="103"/>
      <c r="N43" s="102">
        <v>3.15</v>
      </c>
      <c r="O43" s="103"/>
      <c r="P43" s="102">
        <v>3.15</v>
      </c>
      <c r="Q43" s="100"/>
      <c r="R43" s="103"/>
      <c r="S43" s="102">
        <v>3.15</v>
      </c>
      <c r="T43" s="103"/>
      <c r="U43" s="113">
        <v>3.15</v>
      </c>
      <c r="V43" s="114"/>
      <c r="W43" s="102">
        <v>3.15</v>
      </c>
      <c r="X43" s="100"/>
      <c r="Y43" s="100"/>
      <c r="Z43" s="100"/>
      <c r="AA43" s="103"/>
      <c r="AB43" s="18">
        <v>3.15</v>
      </c>
      <c r="AC43" s="102">
        <v>3.15</v>
      </c>
      <c r="AD43" s="100"/>
      <c r="AE43" s="103"/>
      <c r="AF43" s="19">
        <v>3.15</v>
      </c>
    </row>
    <row r="44" spans="5:32" ht="22.5" customHeight="1" x14ac:dyDescent="0.25">
      <c r="E44" s="99" t="s">
        <v>85</v>
      </c>
      <c r="F44" s="100"/>
      <c r="G44" s="100"/>
      <c r="H44" s="100"/>
      <c r="I44" s="101"/>
      <c r="J44" s="102">
        <v>0.75</v>
      </c>
      <c r="K44" s="103"/>
      <c r="L44" s="102">
        <v>0.75</v>
      </c>
      <c r="M44" s="103"/>
      <c r="N44" s="102">
        <v>0.75</v>
      </c>
      <c r="O44" s="103"/>
      <c r="P44" s="102">
        <v>0.75</v>
      </c>
      <c r="Q44" s="100"/>
      <c r="R44" s="103"/>
      <c r="S44" s="102">
        <v>0.75</v>
      </c>
      <c r="T44" s="103"/>
      <c r="U44" s="102">
        <v>0.75</v>
      </c>
      <c r="V44" s="103"/>
      <c r="W44" s="102">
        <v>0.75</v>
      </c>
      <c r="X44" s="100"/>
      <c r="Y44" s="100"/>
      <c r="Z44" s="100"/>
      <c r="AA44" s="103"/>
      <c r="AB44" s="18">
        <v>0.75</v>
      </c>
      <c r="AC44" s="102">
        <v>0.75</v>
      </c>
      <c r="AD44" s="100"/>
      <c r="AE44" s="103"/>
      <c r="AF44" s="19">
        <v>0.75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3ahhY3lfRuACimo4QkoFm4XRZnA478ewdgKhX4MXxKyUm9OD8ub9KSC61GuBOw//7AcYieA0jCluipi9IfYEoA==" saltValue="GUd9eAIrA1RLhTxkunDfV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B9C1859-01C3-40F3-A05B-73441E95FD1F}"/>
    <hyperlink ref="E53" location="INDEX!A1" display="Return to Index" xr:uid="{9326EABC-902A-43BA-9881-889006F8A50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JAND - Jandowae (33/11kV)</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28"/>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1505</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1506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12.1</v>
      </c>
      <c r="K26" s="91"/>
      <c r="L26" s="116">
        <v>12.1</v>
      </c>
      <c r="M26" s="91"/>
      <c r="N26" s="116">
        <v>12.1</v>
      </c>
      <c r="O26" s="91"/>
      <c r="P26" s="116">
        <v>12.1</v>
      </c>
      <c r="Q26" s="67"/>
      <c r="R26" s="91"/>
      <c r="S26" s="116">
        <v>12.1</v>
      </c>
      <c r="T26" s="91"/>
      <c r="U26" s="116">
        <v>12.4</v>
      </c>
      <c r="V26" s="91"/>
      <c r="W26" s="116">
        <v>12.4</v>
      </c>
      <c r="X26" s="67"/>
      <c r="Y26" s="67"/>
      <c r="Z26" s="67"/>
      <c r="AA26" s="91"/>
      <c r="AB26" s="3">
        <v>12.4</v>
      </c>
      <c r="AC26" s="92">
        <v>12.4</v>
      </c>
      <c r="AD26" s="67"/>
      <c r="AE26" s="91"/>
      <c r="AF26" s="4">
        <v>12.4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6.5</v>
      </c>
      <c r="K28" s="91"/>
      <c r="L28" s="116">
        <v>6.6</v>
      </c>
      <c r="M28" s="91"/>
      <c r="N28" s="116">
        <v>6.6</v>
      </c>
      <c r="O28" s="91"/>
      <c r="P28" s="116">
        <v>6.6</v>
      </c>
      <c r="Q28" s="67"/>
      <c r="R28" s="91"/>
      <c r="S28" s="116">
        <v>6.6</v>
      </c>
      <c r="T28" s="91"/>
      <c r="U28" s="116">
        <v>2.5</v>
      </c>
      <c r="V28" s="91"/>
      <c r="W28" s="116">
        <v>2.5</v>
      </c>
      <c r="X28" s="67"/>
      <c r="Y28" s="67"/>
      <c r="Z28" s="67"/>
      <c r="AA28" s="91"/>
      <c r="AB28" s="3">
        <v>2.5</v>
      </c>
      <c r="AC28" s="92">
        <v>2.5</v>
      </c>
      <c r="AD28" s="67"/>
      <c r="AE28" s="91"/>
      <c r="AF28" s="4">
        <v>2.5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0.86399999999999999</v>
      </c>
      <c r="K31" s="91"/>
      <c r="L31" s="118">
        <v>0.86399999999999999</v>
      </c>
      <c r="M31" s="91"/>
      <c r="N31" s="118">
        <v>0.86399999999999999</v>
      </c>
      <c r="O31" s="91"/>
      <c r="P31" s="118">
        <v>0.86399999999999999</v>
      </c>
      <c r="Q31" s="67"/>
      <c r="R31" s="91"/>
      <c r="S31" s="118">
        <v>0.86399999999999999</v>
      </c>
      <c r="T31" s="91"/>
      <c r="U31" s="118">
        <v>0.89200000000000002</v>
      </c>
      <c r="V31" s="91"/>
      <c r="W31" s="118">
        <v>0.89200000000000002</v>
      </c>
      <c r="X31" s="67"/>
      <c r="Y31" s="67"/>
      <c r="Z31" s="67"/>
      <c r="AA31" s="91"/>
      <c r="AB31" s="7">
        <v>0.89200000000000002</v>
      </c>
      <c r="AC31" s="96">
        <v>0.89200000000000002</v>
      </c>
      <c r="AD31" s="67"/>
      <c r="AE31" s="91"/>
      <c r="AF31" s="8">
        <v>0.89200000000000002</v>
      </c>
    </row>
    <row r="32" spans="4:32" ht="13.15" customHeight="1" x14ac:dyDescent="0.25">
      <c r="E32" s="93" t="s">
        <v>40</v>
      </c>
      <c r="F32" s="67"/>
      <c r="G32" s="67"/>
      <c r="H32" s="67"/>
      <c r="I32" s="94"/>
      <c r="J32" s="116">
        <v>7</v>
      </c>
      <c r="K32" s="91"/>
      <c r="L32" s="116">
        <v>7</v>
      </c>
      <c r="M32" s="91"/>
      <c r="N32" s="116">
        <v>7</v>
      </c>
      <c r="O32" s="91"/>
      <c r="P32" s="116">
        <v>7</v>
      </c>
      <c r="Q32" s="67"/>
      <c r="R32" s="91"/>
      <c r="S32" s="116">
        <v>7</v>
      </c>
      <c r="T32" s="91"/>
      <c r="U32" s="116">
        <v>7.1</v>
      </c>
      <c r="V32" s="91"/>
      <c r="W32" s="116">
        <v>7.1</v>
      </c>
      <c r="X32" s="67"/>
      <c r="Y32" s="67"/>
      <c r="Z32" s="67"/>
      <c r="AA32" s="91"/>
      <c r="AB32" s="3">
        <v>7.1</v>
      </c>
      <c r="AC32" s="92">
        <v>7.1</v>
      </c>
      <c r="AD32" s="67"/>
      <c r="AE32" s="91"/>
      <c r="AF32" s="4">
        <v>7.1</v>
      </c>
    </row>
    <row r="33" spans="5:32" ht="13.15" customHeight="1" x14ac:dyDescent="0.25">
      <c r="E33" s="97" t="s">
        <v>44</v>
      </c>
      <c r="F33" s="67"/>
      <c r="G33" s="67"/>
      <c r="H33" s="67"/>
      <c r="I33" s="94"/>
      <c r="J33" s="119">
        <v>6.3</v>
      </c>
      <c r="K33" s="91"/>
      <c r="L33" s="119">
        <v>6.4</v>
      </c>
      <c r="M33" s="91"/>
      <c r="N33" s="119">
        <v>6.4</v>
      </c>
      <c r="O33" s="91"/>
      <c r="P33" s="119">
        <v>6.4</v>
      </c>
      <c r="Q33" s="67"/>
      <c r="R33" s="91"/>
      <c r="S33" s="119">
        <v>6.4</v>
      </c>
      <c r="T33" s="91"/>
      <c r="U33" s="119">
        <v>2.4</v>
      </c>
      <c r="V33" s="91"/>
      <c r="W33" s="119">
        <v>2.4</v>
      </c>
      <c r="X33" s="67"/>
      <c r="Y33" s="67"/>
      <c r="Z33" s="67"/>
      <c r="AA33" s="91"/>
      <c r="AB33" s="9">
        <v>2.4</v>
      </c>
      <c r="AC33" s="98">
        <v>2.4</v>
      </c>
      <c r="AD33" s="67"/>
      <c r="AE33" s="91"/>
      <c r="AF33" s="10">
        <v>2.4</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5">
        <v>10</v>
      </c>
      <c r="V43" s="126"/>
      <c r="W43" s="120">
        <v>10</v>
      </c>
      <c r="X43" s="122"/>
      <c r="Y43" s="122"/>
      <c r="Z43" s="122"/>
      <c r="AA43" s="121"/>
      <c r="AB43" s="23">
        <v>10</v>
      </c>
      <c r="AC43" s="120">
        <v>10</v>
      </c>
      <c r="AD43" s="122"/>
      <c r="AE43" s="121"/>
      <c r="AF43" s="24">
        <v>10</v>
      </c>
    </row>
    <row r="44" spans="5:32" ht="22.5" customHeight="1" x14ac:dyDescent="0.25">
      <c r="E44" s="99" t="s">
        <v>85</v>
      </c>
      <c r="F44" s="100"/>
      <c r="G44" s="100"/>
      <c r="H44" s="100"/>
      <c r="I44" s="101"/>
      <c r="J44" s="120">
        <v>5</v>
      </c>
      <c r="K44" s="121"/>
      <c r="L44" s="120">
        <v>5</v>
      </c>
      <c r="M44" s="121"/>
      <c r="N44" s="120">
        <v>5</v>
      </c>
      <c r="O44" s="121"/>
      <c r="P44" s="120">
        <v>5</v>
      </c>
      <c r="Q44" s="122"/>
      <c r="R44" s="121"/>
      <c r="S44" s="120">
        <v>5</v>
      </c>
      <c r="T44" s="121"/>
      <c r="U44" s="120">
        <v>5</v>
      </c>
      <c r="V44" s="121"/>
      <c r="W44" s="120">
        <v>5</v>
      </c>
      <c r="X44" s="122"/>
      <c r="Y44" s="122"/>
      <c r="Z44" s="122"/>
      <c r="AA44" s="121"/>
      <c r="AB44" s="23">
        <v>5</v>
      </c>
      <c r="AC44" s="120">
        <v>5</v>
      </c>
      <c r="AD44" s="122"/>
      <c r="AE44" s="121"/>
      <c r="AF44" s="24">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4Wmq7Hi8D1L/cJMVTNeCBOuztxx0ByoWQRMgkoCReX/fvuwP6YWI8KoYFgV3W8YWSqAyHyMzwLJX5FI4c9rVA==" saltValue="bJkPacKScz4JkRmVcRsGt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9516030-BB10-4EBC-A512-C4A960D68A64}"/>
    <hyperlink ref="E53" location="INDEX!A1" display="Return to Index" xr:uid="{6AF8BE68-8722-4ABB-B7D3-30E2C2E9E3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JARV - Jarvisfield (66/11kV)</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0"/>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1507</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1508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1509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7.4</v>
      </c>
      <c r="K26" s="91"/>
      <c r="L26" s="116">
        <v>7.4</v>
      </c>
      <c r="M26" s="91"/>
      <c r="N26" s="116">
        <v>7.4</v>
      </c>
      <c r="O26" s="91"/>
      <c r="P26" s="116">
        <v>7.4</v>
      </c>
      <c r="Q26" s="67"/>
      <c r="R26" s="91"/>
      <c r="S26" s="116">
        <v>7.4</v>
      </c>
      <c r="T26" s="91"/>
      <c r="U26" s="116">
        <v>8.8000000000000007</v>
      </c>
      <c r="V26" s="91"/>
      <c r="W26" s="116">
        <v>8.8000000000000007</v>
      </c>
      <c r="X26" s="67"/>
      <c r="Y26" s="67"/>
      <c r="Z26" s="67"/>
      <c r="AA26" s="91"/>
      <c r="AB26" s="3">
        <v>8.8000000000000007</v>
      </c>
      <c r="AC26" s="92">
        <v>8.8000000000000007</v>
      </c>
      <c r="AD26" s="67"/>
      <c r="AE26" s="91"/>
      <c r="AF26" s="4">
        <v>8.8000000000000007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v>
      </c>
      <c r="K28" s="91"/>
      <c r="L28" s="116">
        <v>3</v>
      </c>
      <c r="M28" s="91"/>
      <c r="N28" s="116">
        <v>3</v>
      </c>
      <c r="O28" s="91"/>
      <c r="P28" s="116">
        <v>3</v>
      </c>
      <c r="Q28" s="67"/>
      <c r="R28" s="91"/>
      <c r="S28" s="116">
        <v>3</v>
      </c>
      <c r="T28" s="91"/>
      <c r="U28" s="116">
        <v>1.9</v>
      </c>
      <c r="V28" s="91"/>
      <c r="W28" s="116">
        <v>1.9</v>
      </c>
      <c r="X28" s="67"/>
      <c r="Y28" s="67"/>
      <c r="Z28" s="67"/>
      <c r="AA28" s="91"/>
      <c r="AB28" s="3">
        <v>1.9</v>
      </c>
      <c r="AC28" s="92">
        <v>1.9</v>
      </c>
      <c r="AD28" s="67"/>
      <c r="AE28" s="91"/>
      <c r="AF28" s="4">
        <v>1.9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0.97899999999999998</v>
      </c>
      <c r="K31" s="91"/>
      <c r="L31" s="118">
        <v>0.97899999999999998</v>
      </c>
      <c r="M31" s="91"/>
      <c r="N31" s="118">
        <v>0.97899999999999998</v>
      </c>
      <c r="O31" s="91"/>
      <c r="P31" s="118">
        <v>0.97899999999999998</v>
      </c>
      <c r="Q31" s="67"/>
      <c r="R31" s="91"/>
      <c r="S31" s="118">
        <v>0.97899999999999998</v>
      </c>
      <c r="T31" s="91"/>
      <c r="U31" s="118">
        <v>0.96699999999999997</v>
      </c>
      <c r="V31" s="91"/>
      <c r="W31" s="118">
        <v>0.96699999999999997</v>
      </c>
      <c r="X31" s="67"/>
      <c r="Y31" s="67"/>
      <c r="Z31" s="67"/>
      <c r="AA31" s="91"/>
      <c r="AB31" s="7">
        <v>0.96699999999999997</v>
      </c>
      <c r="AC31" s="96">
        <v>0.96699999999999997</v>
      </c>
      <c r="AD31" s="67"/>
      <c r="AE31" s="91"/>
      <c r="AF31" s="8">
        <v>0.96699999999999997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2.8</v>
      </c>
      <c r="K33" s="91"/>
      <c r="L33" s="119">
        <v>2.8</v>
      </c>
      <c r="M33" s="91"/>
      <c r="N33" s="119">
        <v>2.8</v>
      </c>
      <c r="O33" s="91"/>
      <c r="P33" s="119">
        <v>2.9</v>
      </c>
      <c r="Q33" s="67"/>
      <c r="R33" s="91"/>
      <c r="S33" s="119">
        <v>2.9</v>
      </c>
      <c r="T33" s="91"/>
      <c r="U33" s="119">
        <v>1.7</v>
      </c>
      <c r="V33" s="91"/>
      <c r="W33" s="119">
        <v>1.7</v>
      </c>
      <c r="X33" s="67"/>
      <c r="Y33" s="67"/>
      <c r="Z33" s="67"/>
      <c r="AA33" s="91"/>
      <c r="AB33" s="9">
        <v>1.8</v>
      </c>
      <c r="AC33" s="98">
        <v>1.8</v>
      </c>
      <c r="AD33" s="67"/>
      <c r="AE33" s="91"/>
      <c r="AF33" s="10">
        <v>1.8</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1321</v>
      </c>
      <c r="K35" s="91"/>
      <c r="L35" s="117" t="s">
        <v>1321</v>
      </c>
      <c r="M35" s="91"/>
      <c r="N35" s="117" t="s">
        <v>1321</v>
      </c>
      <c r="O35" s="91"/>
      <c r="P35" s="117" t="s">
        <v>1321</v>
      </c>
      <c r="Q35" s="67"/>
      <c r="R35" s="91"/>
      <c r="S35" s="117" t="s">
        <v>1321</v>
      </c>
      <c r="T35" s="91"/>
      <c r="U35" s="117" t="s">
        <v>1321</v>
      </c>
      <c r="V35" s="91"/>
      <c r="W35" s="117" t="s">
        <v>1321</v>
      </c>
      <c r="X35" s="67"/>
      <c r="Y35" s="67"/>
      <c r="Z35" s="67"/>
      <c r="AA35" s="91"/>
      <c r="AB35" s="5" t="s">
        <v>1321</v>
      </c>
      <c r="AC35" s="95" t="s">
        <v>1321</v>
      </c>
      <c r="AD35" s="67"/>
      <c r="AE35" s="91"/>
      <c r="AF35" s="6" t="s">
        <v>1321</v>
      </c>
    </row>
    <row r="36" spans="5:32" ht="13.15" customHeight="1" x14ac:dyDescent="0.25">
      <c r="E36" s="93" t="s">
        <v>56</v>
      </c>
      <c r="F36" s="67"/>
      <c r="G36" s="67"/>
      <c r="H36" s="67"/>
      <c r="I36" s="94"/>
      <c r="J36" s="116">
        <v>2.8</v>
      </c>
      <c r="K36" s="91"/>
      <c r="L36" s="116">
        <v>2.8</v>
      </c>
      <c r="M36" s="91"/>
      <c r="N36" s="116">
        <v>2.8</v>
      </c>
      <c r="O36" s="91"/>
      <c r="P36" s="116">
        <v>2.9</v>
      </c>
      <c r="Q36" s="67"/>
      <c r="R36" s="91"/>
      <c r="S36" s="116">
        <v>2.9</v>
      </c>
      <c r="T36" s="91"/>
      <c r="U36" s="116">
        <v>1.7</v>
      </c>
      <c r="V36" s="91"/>
      <c r="W36" s="116">
        <v>1.7</v>
      </c>
      <c r="X36" s="67"/>
      <c r="Y36" s="67"/>
      <c r="Z36" s="67"/>
      <c r="AA36" s="91"/>
      <c r="AB36" s="3">
        <v>1.8</v>
      </c>
      <c r="AC36" s="92">
        <v>1.8</v>
      </c>
      <c r="AD36" s="67"/>
      <c r="AE36" s="91"/>
      <c r="AF36" s="4">
        <v>1.8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2.7</v>
      </c>
      <c r="K39" s="91"/>
      <c r="L39" s="116">
        <v>2.7</v>
      </c>
      <c r="M39" s="91"/>
      <c r="N39" s="116">
        <v>2.7</v>
      </c>
      <c r="O39" s="91"/>
      <c r="P39" s="116">
        <v>2.7</v>
      </c>
      <c r="Q39" s="67"/>
      <c r="R39" s="91"/>
      <c r="S39" s="116">
        <v>2.7</v>
      </c>
      <c r="T39" s="91"/>
      <c r="U39" s="116">
        <v>2.7</v>
      </c>
      <c r="V39" s="91"/>
      <c r="W39" s="116">
        <v>2.7</v>
      </c>
      <c r="X39" s="67"/>
      <c r="Y39" s="67"/>
      <c r="Z39" s="67"/>
      <c r="AA39" s="91"/>
      <c r="AB39" s="3">
        <v>2.7</v>
      </c>
      <c r="AC39" s="92">
        <v>2.7</v>
      </c>
      <c r="AD39" s="67"/>
      <c r="AE39" s="91"/>
      <c r="AF39" s="4">
        <v>2.7</v>
      </c>
    </row>
    <row r="40" spans="5:32" x14ac:dyDescent="0.25">
      <c r="E40" s="93" t="s">
        <v>73</v>
      </c>
      <c r="F40" s="67"/>
      <c r="G40" s="67"/>
      <c r="H40" s="67"/>
      <c r="I40" s="94"/>
      <c r="J40" s="116">
        <v>0.4</v>
      </c>
      <c r="K40" s="91"/>
      <c r="L40" s="116">
        <v>0.4</v>
      </c>
      <c r="M40" s="91"/>
      <c r="N40" s="116">
        <v>0.4</v>
      </c>
      <c r="O40" s="91"/>
      <c r="P40" s="116">
        <v>0.4</v>
      </c>
      <c r="Q40" s="67"/>
      <c r="R40" s="91"/>
      <c r="S40" s="116">
        <v>0.4</v>
      </c>
      <c r="T40" s="91"/>
      <c r="U40" s="116">
        <v>0.4</v>
      </c>
      <c r="V40" s="91"/>
      <c r="W40" s="116">
        <v>0.4</v>
      </c>
      <c r="X40" s="67"/>
      <c r="Y40" s="67"/>
      <c r="Z40" s="67"/>
      <c r="AA40" s="91"/>
      <c r="AB40" s="3">
        <v>0.4</v>
      </c>
      <c r="AC40" s="92">
        <v>0.4</v>
      </c>
      <c r="AD40" s="67"/>
      <c r="AE40" s="91"/>
      <c r="AF40" s="4">
        <v>0.4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6.3</v>
      </c>
      <c r="K43" s="121"/>
      <c r="L43" s="120">
        <v>6.3</v>
      </c>
      <c r="M43" s="121"/>
      <c r="N43" s="120">
        <v>6.3</v>
      </c>
      <c r="O43" s="121"/>
      <c r="P43" s="120">
        <v>6.3</v>
      </c>
      <c r="Q43" s="122"/>
      <c r="R43" s="121"/>
      <c r="S43" s="120">
        <v>6.3</v>
      </c>
      <c r="T43" s="121"/>
      <c r="U43" s="125">
        <v>6.3</v>
      </c>
      <c r="V43" s="126"/>
      <c r="W43" s="120">
        <v>6.3</v>
      </c>
      <c r="X43" s="122"/>
      <c r="Y43" s="122"/>
      <c r="Z43" s="122"/>
      <c r="AA43" s="121"/>
      <c r="AB43" s="23">
        <v>6.3</v>
      </c>
      <c r="AC43" s="120">
        <v>6.3</v>
      </c>
      <c r="AD43" s="122"/>
      <c r="AE43" s="121"/>
      <c r="AF43" s="24">
        <v>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GXNRagiQP8zFr4piJ5ZI4A5xypQSnwSNkRK/pLufdNLghHpmobRIg6VZwFn2j9bdHQyCP+0btqilSHHR8Y0YA==" saltValue="q6GigcH0x9Zo9A4BB9Ifo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B5CBD70-58CD-4067-AC29-0FEF8B189BF7}"/>
    <hyperlink ref="E53" location="INDEX!A1" display="Return to Index" xr:uid="{B5808033-23D6-4C60-B445-249CD9355A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JUCR - Julia Creek (66/33kV)</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29"/>
  <dimension ref="A1:AJ53"/>
  <sheetViews>
    <sheetView showGridLines="0" topLeftCell="A1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1510</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1511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1512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39.6</v>
      </c>
      <c r="K26" s="91"/>
      <c r="L26" s="116">
        <v>39.6</v>
      </c>
      <c r="M26" s="91"/>
      <c r="N26" s="116">
        <v>39.6</v>
      </c>
      <c r="O26" s="91"/>
      <c r="P26" s="116">
        <v>39.6</v>
      </c>
      <c r="Q26" s="67"/>
      <c r="R26" s="91"/>
      <c r="S26" s="116">
        <v>39.6</v>
      </c>
      <c r="T26" s="91"/>
      <c r="U26" s="116">
        <v>43.4</v>
      </c>
      <c r="V26" s="91"/>
      <c r="W26" s="116">
        <v>43.4</v>
      </c>
      <c r="X26" s="67"/>
      <c r="Y26" s="67"/>
      <c r="Z26" s="67"/>
      <c r="AA26" s="91"/>
      <c r="AB26" s="3">
        <v>43.4</v>
      </c>
      <c r="AC26" s="92">
        <v>43.4</v>
      </c>
      <c r="AD26" s="67"/>
      <c r="AE26" s="91"/>
      <c r="AF26" s="4">
        <v>43.4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8.4</v>
      </c>
      <c r="K28" s="91"/>
      <c r="L28" s="116">
        <v>8.5</v>
      </c>
      <c r="M28" s="91"/>
      <c r="N28" s="116">
        <v>8.6</v>
      </c>
      <c r="O28" s="91"/>
      <c r="P28" s="116">
        <v>8.6</v>
      </c>
      <c r="Q28" s="67"/>
      <c r="R28" s="91"/>
      <c r="S28" s="116">
        <v>8.6</v>
      </c>
      <c r="T28" s="91"/>
      <c r="U28" s="116">
        <v>3.4</v>
      </c>
      <c r="V28" s="91"/>
      <c r="W28" s="116">
        <v>3.4</v>
      </c>
      <c r="X28" s="67"/>
      <c r="Y28" s="67"/>
      <c r="Z28" s="67"/>
      <c r="AA28" s="91"/>
      <c r="AB28" s="3">
        <v>3.5</v>
      </c>
      <c r="AC28" s="92">
        <v>3.5</v>
      </c>
      <c r="AD28" s="67"/>
      <c r="AE28" s="91"/>
      <c r="AF28" s="4">
        <v>3.5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0.995</v>
      </c>
      <c r="K31" s="91"/>
      <c r="L31" s="118">
        <v>0.995</v>
      </c>
      <c r="M31" s="91"/>
      <c r="N31" s="118">
        <v>0.995</v>
      </c>
      <c r="O31" s="91"/>
      <c r="P31" s="118">
        <v>0.995</v>
      </c>
      <c r="Q31" s="67"/>
      <c r="R31" s="91"/>
      <c r="S31" s="118">
        <v>0.995</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7.8</v>
      </c>
      <c r="K33" s="91"/>
      <c r="L33" s="119">
        <v>7.8</v>
      </c>
      <c r="M33" s="91"/>
      <c r="N33" s="119">
        <v>7.9</v>
      </c>
      <c r="O33" s="91"/>
      <c r="P33" s="119">
        <v>8</v>
      </c>
      <c r="Q33" s="67"/>
      <c r="R33" s="91"/>
      <c r="S33" s="119">
        <v>8</v>
      </c>
      <c r="T33" s="91"/>
      <c r="U33" s="119">
        <v>3.3</v>
      </c>
      <c r="V33" s="91"/>
      <c r="W33" s="119">
        <v>3.4</v>
      </c>
      <c r="X33" s="67"/>
      <c r="Y33" s="67"/>
      <c r="Z33" s="67"/>
      <c r="AA33" s="91"/>
      <c r="AB33" s="9">
        <v>3.4</v>
      </c>
      <c r="AC33" s="98">
        <v>3.4</v>
      </c>
      <c r="AD33" s="67"/>
      <c r="AE33" s="91"/>
      <c r="AF33" s="10">
        <v>3.5</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1513</v>
      </c>
      <c r="K35" s="91"/>
      <c r="L35" s="117" t="s">
        <v>1513</v>
      </c>
      <c r="M35" s="91"/>
      <c r="N35" s="117" t="s">
        <v>1513</v>
      </c>
      <c r="O35" s="91"/>
      <c r="P35" s="117" t="s">
        <v>1513</v>
      </c>
      <c r="Q35" s="67"/>
      <c r="R35" s="91"/>
      <c r="S35" s="117" t="s">
        <v>1513</v>
      </c>
      <c r="T35" s="91"/>
      <c r="U35" s="117" t="s">
        <v>1513</v>
      </c>
      <c r="V35" s="91"/>
      <c r="W35" s="117" t="s">
        <v>1513</v>
      </c>
      <c r="X35" s="67"/>
      <c r="Y35" s="67"/>
      <c r="Z35" s="67"/>
      <c r="AA35" s="91"/>
      <c r="AB35" s="5" t="s">
        <v>1513</v>
      </c>
      <c r="AC35" s="95" t="s">
        <v>1513</v>
      </c>
      <c r="AD35" s="67"/>
      <c r="AE35" s="91"/>
      <c r="AF35" s="6" t="s">
        <v>1513</v>
      </c>
    </row>
    <row r="36" spans="5:32" ht="13.15" customHeight="1" x14ac:dyDescent="0.25">
      <c r="E36" s="93" t="s">
        <v>56</v>
      </c>
      <c r="F36" s="67"/>
      <c r="G36" s="67"/>
      <c r="H36" s="67"/>
      <c r="I36" s="94"/>
      <c r="J36" s="116">
        <v>7.8</v>
      </c>
      <c r="K36" s="91"/>
      <c r="L36" s="116">
        <v>7.8</v>
      </c>
      <c r="M36" s="91"/>
      <c r="N36" s="116">
        <v>7.9</v>
      </c>
      <c r="O36" s="91"/>
      <c r="P36" s="116">
        <v>8</v>
      </c>
      <c r="Q36" s="67"/>
      <c r="R36" s="91"/>
      <c r="S36" s="116">
        <v>8</v>
      </c>
      <c r="T36" s="91"/>
      <c r="U36" s="116">
        <v>3.3</v>
      </c>
      <c r="V36" s="91"/>
      <c r="W36" s="116">
        <v>3.4</v>
      </c>
      <c r="X36" s="67"/>
      <c r="Y36" s="67"/>
      <c r="Z36" s="67"/>
      <c r="AA36" s="91"/>
      <c r="AB36" s="3">
        <v>3.4</v>
      </c>
      <c r="AC36" s="92">
        <v>3.4</v>
      </c>
      <c r="AD36" s="67"/>
      <c r="AE36" s="91"/>
      <c r="AF36" s="4">
        <v>3.5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4.3</v>
      </c>
      <c r="K39" s="91"/>
      <c r="L39" s="116">
        <v>4.3</v>
      </c>
      <c r="M39" s="91"/>
      <c r="N39" s="116">
        <v>4.3</v>
      </c>
      <c r="O39" s="91"/>
      <c r="P39" s="116">
        <v>4.3</v>
      </c>
      <c r="Q39" s="67"/>
      <c r="R39" s="91"/>
      <c r="S39" s="116">
        <v>4.3</v>
      </c>
      <c r="T39" s="91"/>
      <c r="U39" s="116">
        <v>4.3</v>
      </c>
      <c r="V39" s="91"/>
      <c r="W39" s="116">
        <v>4.3</v>
      </c>
      <c r="X39" s="67"/>
      <c r="Y39" s="67"/>
      <c r="Z39" s="67"/>
      <c r="AA39" s="91"/>
      <c r="AB39" s="3">
        <v>4.3</v>
      </c>
      <c r="AC39" s="92">
        <v>4.3</v>
      </c>
      <c r="AD39" s="67"/>
      <c r="AE39" s="91"/>
      <c r="AF39" s="4">
        <v>4.3</v>
      </c>
    </row>
    <row r="40" spans="5:32" x14ac:dyDescent="0.25">
      <c r="E40" s="93" t="s">
        <v>73</v>
      </c>
      <c r="F40" s="67"/>
      <c r="G40" s="67"/>
      <c r="H40" s="67"/>
      <c r="I40" s="94"/>
      <c r="J40" s="116">
        <v>1.5</v>
      </c>
      <c r="K40" s="91"/>
      <c r="L40" s="116">
        <v>1.5</v>
      </c>
      <c r="M40" s="91"/>
      <c r="N40" s="116">
        <v>1.5</v>
      </c>
      <c r="O40" s="91"/>
      <c r="P40" s="116">
        <v>1.5</v>
      </c>
      <c r="Q40" s="67"/>
      <c r="R40" s="91"/>
      <c r="S40" s="116">
        <v>1.5</v>
      </c>
      <c r="T40" s="91"/>
      <c r="U40" s="116">
        <v>1.5</v>
      </c>
      <c r="V40" s="91"/>
      <c r="W40" s="116">
        <v>1.5</v>
      </c>
      <c r="X40" s="67"/>
      <c r="Y40" s="67"/>
      <c r="Z40" s="67"/>
      <c r="AA40" s="91"/>
      <c r="AB40" s="3">
        <v>1.5</v>
      </c>
      <c r="AC40" s="92">
        <v>1.5</v>
      </c>
      <c r="AD40" s="67"/>
      <c r="AE40" s="91"/>
      <c r="AF40" s="4">
        <v>1.5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19</v>
      </c>
      <c r="K43" s="103"/>
      <c r="L43" s="102">
        <v>19</v>
      </c>
      <c r="M43" s="103"/>
      <c r="N43" s="102">
        <v>19</v>
      </c>
      <c r="O43" s="103"/>
      <c r="P43" s="102">
        <v>19</v>
      </c>
      <c r="Q43" s="100"/>
      <c r="R43" s="103"/>
      <c r="S43" s="102">
        <v>19</v>
      </c>
      <c r="T43" s="103"/>
      <c r="U43" s="113">
        <v>19</v>
      </c>
      <c r="V43" s="114"/>
      <c r="W43" s="102">
        <v>19</v>
      </c>
      <c r="X43" s="100"/>
      <c r="Y43" s="100"/>
      <c r="Z43" s="100"/>
      <c r="AA43" s="103"/>
      <c r="AB43" s="18">
        <v>19</v>
      </c>
      <c r="AC43" s="102">
        <v>19</v>
      </c>
      <c r="AD43" s="100"/>
      <c r="AE43" s="103"/>
      <c r="AF43" s="19">
        <v>19</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6">
        <v>2</v>
      </c>
      <c r="K45" s="91"/>
      <c r="L45" s="116">
        <v>2</v>
      </c>
      <c r="M45" s="91"/>
      <c r="N45" s="116">
        <v>2.1</v>
      </c>
      <c r="O45" s="91"/>
      <c r="P45" s="116">
        <v>2.2000000000000002</v>
      </c>
      <c r="Q45" s="67"/>
      <c r="R45" s="91"/>
      <c r="S45" s="116">
        <v>2.2000000000000002</v>
      </c>
      <c r="T45" s="91"/>
      <c r="U45" s="117"/>
      <c r="V45" s="91"/>
      <c r="W45" s="117"/>
      <c r="X45" s="67"/>
      <c r="Y45" s="67"/>
      <c r="Z45" s="67"/>
      <c r="AA45" s="91"/>
      <c r="AB45" s="5"/>
      <c r="AC45" s="95"/>
      <c r="AD45" s="67"/>
      <c r="AE45" s="91"/>
      <c r="AF45" s="6"/>
    </row>
    <row r="46" spans="5:32" x14ac:dyDescent="0.25">
      <c r="E46" s="93" t="s">
        <v>93</v>
      </c>
      <c r="F46" s="67"/>
      <c r="G46" s="67"/>
      <c r="H46" s="67"/>
      <c r="I46" s="94"/>
      <c r="J46" s="116">
        <v>2</v>
      </c>
      <c r="K46" s="91"/>
      <c r="L46" s="116">
        <v>2</v>
      </c>
      <c r="M46" s="91"/>
      <c r="N46" s="116">
        <v>2.1</v>
      </c>
      <c r="O46" s="91"/>
      <c r="P46" s="116">
        <v>2.2000000000000002</v>
      </c>
      <c r="Q46" s="67"/>
      <c r="R46" s="91"/>
      <c r="S46" s="116">
        <v>2.2000000000000002</v>
      </c>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thickTop="1" x14ac:dyDescent="0.25"/>
    <row r="50" spans="5:5" ht="0.6" customHeight="1" x14ac:dyDescent="0.25">
      <c r="E50" s="17" t="s">
        <v>954</v>
      </c>
    </row>
    <row r="51" spans="5:5" ht="0" hidden="1" customHeight="1" x14ac:dyDescent="0.25"/>
    <row r="52" spans="5:5" x14ac:dyDescent="0.25">
      <c r="E52" s="50" t="s">
        <v>1514</v>
      </c>
    </row>
    <row r="53" spans="5:5" x14ac:dyDescent="0.25">
      <c r="E53" s="17" t="s">
        <v>954</v>
      </c>
    </row>
  </sheetData>
  <sheetProtection algorithmName="SHA-512" hashValue="iWd6lF41xR3dWwC62Y2IScWkGuETtlrNFpK0+WESDgjPeiZzG6i/OeNWPSXhuNLFkbxdLQFcePhiyWuKxBQfXQ==" saltValue="cmgkrX6vDxr7VQJoOlqb0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8174675-40B7-4E43-A835-C2A1364F080E}"/>
    <hyperlink ref="E53" location="INDEX!A1" display="Return to Index" xr:uid="{B5AA5165-BE03-4ED2-83B4-E2D2E36357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JUPO - Jubilee Pocket (66/11kV)</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1"/>
  <dimension ref="A1:AJ53"/>
  <sheetViews>
    <sheetView showGridLines="0" topLeftCell="A13" zoomScaleNormal="100" workbookViewId="0">
      <selection activeCell="I58" sqref="I5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1515</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1516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1517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1518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1.05</v>
      </c>
      <c r="K26" s="91"/>
      <c r="L26" s="183">
        <v>1.05</v>
      </c>
      <c r="M26" s="91"/>
      <c r="N26" s="183">
        <v>1.05</v>
      </c>
      <c r="O26" s="91"/>
      <c r="P26" s="116">
        <v>1.05</v>
      </c>
      <c r="Q26" s="67"/>
      <c r="R26" s="91"/>
      <c r="S26" s="183">
        <v>1.05</v>
      </c>
      <c r="T26" s="91"/>
      <c r="U26" s="183">
        <v>1.05</v>
      </c>
      <c r="V26" s="91"/>
      <c r="W26" s="116">
        <v>1.05</v>
      </c>
      <c r="X26" s="67"/>
      <c r="Y26" s="67"/>
      <c r="Z26" s="67"/>
      <c r="AA26" s="91"/>
      <c r="AB26" s="43">
        <v>1</v>
      </c>
      <c r="AC26" s="184">
        <v>1.05</v>
      </c>
      <c r="AD26" s="67"/>
      <c r="AE26" s="91"/>
      <c r="AF26" s="42">
        <v>1.05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0.8</v>
      </c>
      <c r="K28" s="91"/>
      <c r="L28" s="116">
        <v>0.8</v>
      </c>
      <c r="M28" s="91"/>
      <c r="N28" s="116">
        <v>0.8</v>
      </c>
      <c r="O28" s="91"/>
      <c r="P28" s="116">
        <v>0.8</v>
      </c>
      <c r="Q28" s="67"/>
      <c r="R28" s="91"/>
      <c r="S28" s="116">
        <v>0.8</v>
      </c>
      <c r="T28" s="91"/>
      <c r="U28" s="116">
        <v>1</v>
      </c>
      <c r="V28" s="91"/>
      <c r="W28" s="116">
        <v>1</v>
      </c>
      <c r="X28" s="67"/>
      <c r="Y28" s="67"/>
      <c r="Z28" s="67"/>
      <c r="AA28" s="91"/>
      <c r="AB28" s="3">
        <v>1</v>
      </c>
      <c r="AC28" s="92">
        <v>1</v>
      </c>
      <c r="AD28" s="67"/>
      <c r="AE28" s="91"/>
      <c r="AF28" s="4">
        <v>1.1000000000000001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4"/>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4"/>
    </row>
    <row r="31" spans="4:32" ht="20.25" customHeight="1" x14ac:dyDescent="0.25">
      <c r="E31" s="93" t="s">
        <v>36</v>
      </c>
      <c r="F31" s="67"/>
      <c r="G31" s="67"/>
      <c r="H31" s="67"/>
      <c r="I31" s="94"/>
      <c r="J31" s="118">
        <v>0.96699999999999997</v>
      </c>
      <c r="K31" s="91"/>
      <c r="L31" s="118">
        <v>0.96699999999999997</v>
      </c>
      <c r="M31" s="91"/>
      <c r="N31" s="118">
        <v>0.96699999999999997</v>
      </c>
      <c r="O31" s="91"/>
      <c r="P31" s="118">
        <v>0.96699999999999997</v>
      </c>
      <c r="Q31" s="67"/>
      <c r="R31" s="91"/>
      <c r="S31" s="118">
        <v>0.96699999999999997</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0.8</v>
      </c>
      <c r="K33" s="91"/>
      <c r="L33" s="119">
        <v>0.8</v>
      </c>
      <c r="M33" s="91"/>
      <c r="N33" s="119">
        <v>0.8</v>
      </c>
      <c r="O33" s="91"/>
      <c r="P33" s="119">
        <v>0.8</v>
      </c>
      <c r="Q33" s="67"/>
      <c r="R33" s="91"/>
      <c r="S33" s="119">
        <v>0.8</v>
      </c>
      <c r="T33" s="91"/>
      <c r="U33" s="119">
        <v>1</v>
      </c>
      <c r="V33" s="91"/>
      <c r="W33" s="119">
        <v>1</v>
      </c>
      <c r="X33" s="67"/>
      <c r="Y33" s="67"/>
      <c r="Z33" s="67"/>
      <c r="AA33" s="91"/>
      <c r="AB33" s="9">
        <v>1</v>
      </c>
      <c r="AC33" s="98">
        <v>1</v>
      </c>
      <c r="AD33" s="67"/>
      <c r="AE33" s="91"/>
      <c r="AF33" s="10">
        <v>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1410</v>
      </c>
      <c r="K35" s="91"/>
      <c r="L35" s="117" t="s">
        <v>1410</v>
      </c>
      <c r="M35" s="91"/>
      <c r="N35" s="117" t="s">
        <v>1410</v>
      </c>
      <c r="O35" s="91"/>
      <c r="P35" s="117" t="s">
        <v>1410</v>
      </c>
      <c r="Q35" s="67"/>
      <c r="R35" s="91"/>
      <c r="S35" s="117" t="s">
        <v>1410</v>
      </c>
      <c r="T35" s="91"/>
      <c r="U35" s="117" t="s">
        <v>1410</v>
      </c>
      <c r="V35" s="91"/>
      <c r="W35" s="117" t="s">
        <v>1410</v>
      </c>
      <c r="X35" s="67"/>
      <c r="Y35" s="67"/>
      <c r="Z35" s="67"/>
      <c r="AA35" s="91"/>
      <c r="AB35" s="5" t="s">
        <v>1410</v>
      </c>
      <c r="AC35" s="95" t="s">
        <v>1410</v>
      </c>
      <c r="AD35" s="67"/>
      <c r="AE35" s="91"/>
      <c r="AF35" s="6" t="s">
        <v>1410</v>
      </c>
    </row>
    <row r="36" spans="5:32" ht="13.15" customHeight="1" x14ac:dyDescent="0.25">
      <c r="E36" s="93" t="s">
        <v>56</v>
      </c>
      <c r="F36" s="67"/>
      <c r="G36" s="67"/>
      <c r="H36" s="67"/>
      <c r="I36" s="94"/>
      <c r="J36" s="116">
        <v>0.8</v>
      </c>
      <c r="K36" s="91"/>
      <c r="L36" s="116">
        <v>0.8</v>
      </c>
      <c r="M36" s="91"/>
      <c r="N36" s="116">
        <v>0.8</v>
      </c>
      <c r="O36" s="91"/>
      <c r="P36" s="116">
        <v>0.8</v>
      </c>
      <c r="Q36" s="67"/>
      <c r="R36" s="91"/>
      <c r="S36" s="116">
        <v>0.8</v>
      </c>
      <c r="T36" s="91"/>
      <c r="U36" s="116">
        <v>1</v>
      </c>
      <c r="V36" s="91"/>
      <c r="W36" s="116">
        <v>1</v>
      </c>
      <c r="X36" s="67"/>
      <c r="Y36" s="67"/>
      <c r="Z36" s="67"/>
      <c r="AA36" s="91"/>
      <c r="AB36" s="3">
        <v>1</v>
      </c>
      <c r="AC36" s="92">
        <v>1</v>
      </c>
      <c r="AD36" s="67"/>
      <c r="AE36" s="91"/>
      <c r="AF36" s="4">
        <v>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1.1000000000000001</v>
      </c>
      <c r="K39" s="91"/>
      <c r="L39" s="116">
        <v>1.1000000000000001</v>
      </c>
      <c r="M39" s="91"/>
      <c r="N39" s="116">
        <v>1.1000000000000001</v>
      </c>
      <c r="O39" s="91"/>
      <c r="P39" s="116">
        <v>1.1000000000000001</v>
      </c>
      <c r="Q39" s="67"/>
      <c r="R39" s="91"/>
      <c r="S39" s="116">
        <v>1.1000000000000001</v>
      </c>
      <c r="T39" s="91"/>
      <c r="U39" s="116">
        <v>1.1499999999999999</v>
      </c>
      <c r="V39" s="91"/>
      <c r="W39" s="116">
        <v>1.1499999999999999</v>
      </c>
      <c r="X39" s="67"/>
      <c r="Y39" s="67"/>
      <c r="Z39" s="67"/>
      <c r="AA39" s="91"/>
      <c r="AB39" s="3">
        <v>1.1499999999999999</v>
      </c>
      <c r="AC39" s="92">
        <v>1.1499999999999999</v>
      </c>
      <c r="AD39" s="67"/>
      <c r="AE39" s="91"/>
      <c r="AF39" s="4">
        <v>1.1499999999999999</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v>
      </c>
      <c r="K43" s="103"/>
      <c r="L43" s="102">
        <v>2</v>
      </c>
      <c r="M43" s="103"/>
      <c r="N43" s="102">
        <v>2</v>
      </c>
      <c r="O43" s="103"/>
      <c r="P43" s="102">
        <v>2</v>
      </c>
      <c r="Q43" s="100"/>
      <c r="R43" s="103"/>
      <c r="S43" s="102">
        <v>2</v>
      </c>
      <c r="T43" s="103"/>
      <c r="U43" s="113">
        <v>2</v>
      </c>
      <c r="V43" s="114"/>
      <c r="W43" s="102">
        <v>2</v>
      </c>
      <c r="X43" s="100"/>
      <c r="Y43" s="100"/>
      <c r="Z43" s="100"/>
      <c r="AA43" s="103"/>
      <c r="AB43" s="18">
        <v>2</v>
      </c>
      <c r="AC43" s="102">
        <v>2</v>
      </c>
      <c r="AD43" s="100"/>
      <c r="AE43" s="103"/>
      <c r="AF43" s="19">
        <v>2</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thickBot="1" x14ac:dyDescent="0.3">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44" t="s">
        <v>953</v>
      </c>
    </row>
    <row r="49" spans="5:5" ht="2.4500000000000002" customHeight="1" thickTop="1" x14ac:dyDescent="0.25"/>
    <row r="50" spans="5:5" ht="0.6" customHeight="1" x14ac:dyDescent="0.25">
      <c r="E50" s="17" t="s">
        <v>954</v>
      </c>
    </row>
    <row r="51" spans="5:5" ht="0" hidden="1" customHeight="1" x14ac:dyDescent="0.25"/>
    <row r="52" spans="5:5" x14ac:dyDescent="0.25">
      <c r="E52" s="41"/>
    </row>
    <row r="53" spans="5:5" x14ac:dyDescent="0.25">
      <c r="E53" s="17" t="s">
        <v>954</v>
      </c>
    </row>
  </sheetData>
  <sheetProtection algorithmName="SHA-512" hashValue="jRrqIrEEGaGN+xlJwocx5/nkSTpQEcjfYVa35WiNPtvygmfao4YbAo+Nhbz0gOGdm23qkFBjtKcVpNd6o3cMQA==" saltValue="ky7UXCO/7eeR/bffjX19+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3C586A5-DECF-4E6E-BB46-FDA0EB61EE55}"/>
    <hyperlink ref="E53" location="INDEX!A1" display="Return to Index" xr:uid="{D3D228FE-AC15-4CBA-BDB0-87467B92E51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KAIM - Kaimkillenbun (33/11kV)</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53"/>
  <sheetViews>
    <sheetView showGridLines="0" topLeftCell="A10" workbookViewId="0">
      <selection activeCell="AO32" sqref="AO3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1009</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1013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2.2000000000000002</v>
      </c>
      <c r="K26" s="91"/>
      <c r="L26" s="116">
        <v>2.2000000000000002</v>
      </c>
      <c r="M26" s="91"/>
      <c r="N26" s="116">
        <v>2.2000000000000002</v>
      </c>
      <c r="O26" s="91"/>
      <c r="P26" s="116">
        <v>2.2000000000000002</v>
      </c>
      <c r="Q26" s="67"/>
      <c r="R26" s="91"/>
      <c r="S26" s="116">
        <v>2.2000000000000002</v>
      </c>
      <c r="T26" s="91"/>
      <c r="U26" s="116">
        <v>2.2000000000000002</v>
      </c>
      <c r="V26" s="91"/>
      <c r="W26" s="116">
        <v>2.2000000000000002</v>
      </c>
      <c r="X26" s="67"/>
      <c r="Y26" s="67"/>
      <c r="Z26" s="67"/>
      <c r="AA26" s="91"/>
      <c r="AB26" s="3">
        <v>2.2000000000000002</v>
      </c>
      <c r="AC26" s="92">
        <v>2.2000000000000002</v>
      </c>
      <c r="AD26" s="67"/>
      <c r="AE26" s="91"/>
      <c r="AF26" s="4">
        <v>2.2000000000000002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0.6</v>
      </c>
      <c r="M28" s="91"/>
      <c r="N28" s="116">
        <v>0.6</v>
      </c>
      <c r="O28" s="91"/>
      <c r="P28" s="116">
        <v>0.6</v>
      </c>
      <c r="Q28" s="67"/>
      <c r="R28" s="91"/>
      <c r="S28" s="116">
        <v>0.6</v>
      </c>
      <c r="T28" s="91"/>
      <c r="U28" s="116">
        <v>0.6</v>
      </c>
      <c r="V28" s="91"/>
      <c r="W28" s="116">
        <v>0.6</v>
      </c>
      <c r="X28" s="67"/>
      <c r="Y28" s="67"/>
      <c r="Z28" s="67"/>
      <c r="AA28" s="91"/>
      <c r="AB28" s="3">
        <v>0.6</v>
      </c>
      <c r="AC28" s="92">
        <v>0.6</v>
      </c>
      <c r="AD28" s="67"/>
      <c r="AE28" s="91"/>
      <c r="AF28" s="4">
        <v>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0.93100000000000005</v>
      </c>
      <c r="K31" s="91"/>
      <c r="L31" s="118">
        <v>0.93100000000000005</v>
      </c>
      <c r="M31" s="91"/>
      <c r="N31" s="118">
        <v>0.93100000000000005</v>
      </c>
      <c r="O31" s="91"/>
      <c r="P31" s="118">
        <v>0.93100000000000005</v>
      </c>
      <c r="Q31" s="67"/>
      <c r="R31" s="91"/>
      <c r="S31" s="118">
        <v>0.93100000000000005</v>
      </c>
      <c r="T31" s="91"/>
      <c r="U31" s="118">
        <v>0.90600000000000003</v>
      </c>
      <c r="V31" s="91"/>
      <c r="W31" s="118">
        <v>0.90600000000000003</v>
      </c>
      <c r="X31" s="67"/>
      <c r="Y31" s="67"/>
      <c r="Z31" s="67"/>
      <c r="AA31" s="91"/>
      <c r="AB31" s="7">
        <v>0.90600000000000003</v>
      </c>
      <c r="AC31" s="96">
        <v>0.90600000000000003</v>
      </c>
      <c r="AD31" s="67"/>
      <c r="AE31" s="91"/>
      <c r="AF31" s="8">
        <v>0.90600000000000003</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0.6</v>
      </c>
      <c r="V33" s="91"/>
      <c r="W33" s="119">
        <v>0.6</v>
      </c>
      <c r="X33" s="67"/>
      <c r="Y33" s="67"/>
      <c r="Z33" s="67"/>
      <c r="AA33" s="91"/>
      <c r="AB33" s="9">
        <v>0.6</v>
      </c>
      <c r="AC33" s="98">
        <v>0.6</v>
      </c>
      <c r="AD33" s="67"/>
      <c r="AE33" s="91"/>
      <c r="AF33" s="10">
        <v>0.6</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1014</v>
      </c>
      <c r="K35" s="91"/>
      <c r="L35" s="117" t="s">
        <v>1014</v>
      </c>
      <c r="M35" s="91"/>
      <c r="N35" s="117" t="s">
        <v>1014</v>
      </c>
      <c r="O35" s="91"/>
      <c r="P35" s="117" t="s">
        <v>1014</v>
      </c>
      <c r="Q35" s="67"/>
      <c r="R35" s="91"/>
      <c r="S35" s="117" t="s">
        <v>1014</v>
      </c>
      <c r="T35" s="91"/>
      <c r="U35" s="117" t="s">
        <v>1014</v>
      </c>
      <c r="V35" s="91"/>
      <c r="W35" s="117" t="s">
        <v>1014</v>
      </c>
      <c r="X35" s="67"/>
      <c r="Y35" s="67"/>
      <c r="Z35" s="67"/>
      <c r="AA35" s="91"/>
      <c r="AB35" s="5" t="s">
        <v>1014</v>
      </c>
      <c r="AC35" s="95" t="s">
        <v>1014</v>
      </c>
      <c r="AD35" s="67"/>
      <c r="AE35" s="91"/>
      <c r="AF35" s="6" t="s">
        <v>1014</v>
      </c>
    </row>
    <row r="36" spans="5:32" ht="13.15" customHeight="1" x14ac:dyDescent="0.25">
      <c r="E36" s="93" t="s">
        <v>56</v>
      </c>
      <c r="F36" s="67"/>
      <c r="G36" s="67"/>
      <c r="H36" s="67"/>
      <c r="I36" s="94"/>
      <c r="J36" s="116">
        <v>0.6</v>
      </c>
      <c r="K36" s="91"/>
      <c r="L36" s="116">
        <v>0.6</v>
      </c>
      <c r="M36" s="91"/>
      <c r="N36" s="116">
        <v>0.6</v>
      </c>
      <c r="O36" s="91"/>
      <c r="P36" s="116">
        <v>0.6</v>
      </c>
      <c r="Q36" s="67"/>
      <c r="R36" s="91"/>
      <c r="S36" s="116">
        <v>0.6</v>
      </c>
      <c r="T36" s="91"/>
      <c r="U36" s="116">
        <v>0.6</v>
      </c>
      <c r="V36" s="91"/>
      <c r="W36" s="116">
        <v>0.6</v>
      </c>
      <c r="X36" s="67"/>
      <c r="Y36" s="67"/>
      <c r="Z36" s="67"/>
      <c r="AA36" s="91"/>
      <c r="AB36" s="3">
        <v>0.6</v>
      </c>
      <c r="AC36" s="92">
        <v>0.6</v>
      </c>
      <c r="AD36" s="67"/>
      <c r="AE36" s="91"/>
      <c r="AF36" s="4">
        <v>0.6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1.5</v>
      </c>
      <c r="K43" s="121"/>
      <c r="L43" s="120">
        <v>1.5</v>
      </c>
      <c r="M43" s="121"/>
      <c r="N43" s="120">
        <v>1.5</v>
      </c>
      <c r="O43" s="121"/>
      <c r="P43" s="120">
        <v>1.5</v>
      </c>
      <c r="Q43" s="122"/>
      <c r="R43" s="121"/>
      <c r="S43" s="120">
        <v>1.5</v>
      </c>
      <c r="T43" s="121"/>
      <c r="U43" s="120">
        <v>1.5</v>
      </c>
      <c r="V43" s="121"/>
      <c r="W43" s="120">
        <v>1.5</v>
      </c>
      <c r="X43" s="122"/>
      <c r="Y43" s="122"/>
      <c r="Z43" s="122"/>
      <c r="AA43" s="121"/>
      <c r="AB43" s="23">
        <v>1.5</v>
      </c>
      <c r="AC43" s="120">
        <v>1.5</v>
      </c>
      <c r="AD43" s="122"/>
      <c r="AE43" s="121"/>
      <c r="AF43" s="24">
        <v>1.5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leAVetx9tSa74nijfFvjXtDUSHTlhR2cTRFEkytIIKF//JZEybTH/tWNMqUHUCAwzCzsdzKsmy3FR1qJR3ks5Q==" saltValue="hOL4rj/EeipHanBBwguyh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CEC64B47-9E2E-4586-8274-193075115766}"/>
    <hyperlink ref="E53" location="INDEX!A1" display="Return to Index" xr:uid="{390DEAE0-E9D2-422C-B73D-DB37AB25CC5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BAMB - Bambaroo (66/11kV)</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2"/>
  <dimension ref="A1:AJ53"/>
  <sheetViews>
    <sheetView showGridLines="0" topLeftCell="A13" zoomScaleNormal="10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1519</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1521</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1522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v>
      </c>
      <c r="K26" s="91"/>
      <c r="L26" s="116">
        <v>13</v>
      </c>
      <c r="M26" s="91"/>
      <c r="N26" s="116">
        <v>13</v>
      </c>
      <c r="O26" s="91"/>
      <c r="P26" s="116">
        <v>13</v>
      </c>
      <c r="Q26" s="67"/>
      <c r="R26" s="91"/>
      <c r="S26" s="116">
        <v>13</v>
      </c>
      <c r="T26" s="91"/>
      <c r="U26" s="116">
        <v>14.2</v>
      </c>
      <c r="V26" s="91"/>
      <c r="W26" s="116">
        <v>14.2</v>
      </c>
      <c r="X26" s="67"/>
      <c r="Y26" s="67"/>
      <c r="Z26" s="67"/>
      <c r="AA26" s="91"/>
      <c r="AB26" s="3">
        <v>14.2</v>
      </c>
      <c r="AC26" s="92">
        <v>14.2</v>
      </c>
      <c r="AD26" s="67"/>
      <c r="AE26" s="91"/>
      <c r="AF26" s="4">
        <v>14.2</v>
      </c>
    </row>
    <row r="27" spans="4:32" ht="20.25" customHeight="1" x14ac:dyDescent="0.25">
      <c r="E27" s="93" t="s">
        <v>24</v>
      </c>
      <c r="F27" s="67"/>
      <c r="G27" s="67"/>
      <c r="H27" s="67"/>
      <c r="I27" s="94"/>
      <c r="J27" s="116">
        <v>0.6</v>
      </c>
      <c r="K27" s="91"/>
      <c r="L27" s="116">
        <v>0.6</v>
      </c>
      <c r="M27" s="91"/>
      <c r="N27" s="116">
        <v>0.6</v>
      </c>
      <c r="O27" s="91"/>
      <c r="P27" s="116">
        <v>0.6</v>
      </c>
      <c r="Q27" s="67"/>
      <c r="R27" s="91"/>
      <c r="S27" s="116">
        <v>0.6</v>
      </c>
      <c r="T27" s="91"/>
      <c r="U27" s="116">
        <v>0.6</v>
      </c>
      <c r="V27" s="91"/>
      <c r="W27" s="116">
        <v>0.6</v>
      </c>
      <c r="X27" s="67"/>
      <c r="Y27" s="67"/>
      <c r="Z27" s="67"/>
      <c r="AA27" s="91"/>
      <c r="AB27" s="3">
        <v>0.6</v>
      </c>
      <c r="AC27" s="92">
        <v>0.6</v>
      </c>
      <c r="AD27" s="67"/>
      <c r="AE27" s="91"/>
      <c r="AF27" s="4">
        <v>0.6</v>
      </c>
    </row>
    <row r="28" spans="4:32" ht="13.15" customHeight="1" x14ac:dyDescent="0.25">
      <c r="E28" s="93" t="s">
        <v>28</v>
      </c>
      <c r="F28" s="67"/>
      <c r="G28" s="67"/>
      <c r="H28" s="67"/>
      <c r="I28" s="94"/>
      <c r="J28" s="116">
        <v>4.5</v>
      </c>
      <c r="K28" s="91"/>
      <c r="L28" s="116">
        <v>4.5999999999999996</v>
      </c>
      <c r="M28" s="91"/>
      <c r="N28" s="116">
        <v>4.5999999999999996</v>
      </c>
      <c r="O28" s="91"/>
      <c r="P28" s="116">
        <v>4.5999999999999996</v>
      </c>
      <c r="Q28" s="67"/>
      <c r="R28" s="91"/>
      <c r="S28" s="116">
        <v>4.5999999999999996</v>
      </c>
      <c r="T28" s="91"/>
      <c r="U28" s="116">
        <v>2.2000000000000002</v>
      </c>
      <c r="V28" s="91"/>
      <c r="W28" s="116">
        <v>2.2999999999999998</v>
      </c>
      <c r="X28" s="67"/>
      <c r="Y28" s="67"/>
      <c r="Z28" s="67"/>
      <c r="AA28" s="91"/>
      <c r="AB28" s="3">
        <v>2.2999999999999998</v>
      </c>
      <c r="AC28" s="92">
        <v>2.2999999999999998</v>
      </c>
      <c r="AD28" s="67"/>
      <c r="AE28" s="91"/>
      <c r="AF28" s="4">
        <v>2.2999999999999998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0.88700000000000001</v>
      </c>
      <c r="K31" s="91"/>
      <c r="L31" s="118">
        <v>0.88700000000000001</v>
      </c>
      <c r="M31" s="91"/>
      <c r="N31" s="118">
        <v>0.88700000000000001</v>
      </c>
      <c r="O31" s="91"/>
      <c r="P31" s="118">
        <v>0.88700000000000001</v>
      </c>
      <c r="Q31" s="67"/>
      <c r="R31" s="91"/>
      <c r="S31" s="118">
        <v>0.88700000000000001</v>
      </c>
      <c r="T31" s="91"/>
      <c r="U31" s="118">
        <v>0.96199999999999997</v>
      </c>
      <c r="V31" s="91"/>
      <c r="W31" s="118">
        <v>0.96199999999999997</v>
      </c>
      <c r="X31" s="67"/>
      <c r="Y31" s="67"/>
      <c r="Z31" s="67"/>
      <c r="AA31" s="91"/>
      <c r="AB31" s="7">
        <v>0.96199999999999997</v>
      </c>
      <c r="AC31" s="96">
        <v>0.96199999999999997</v>
      </c>
      <c r="AD31" s="67"/>
      <c r="AE31" s="91"/>
      <c r="AF31" s="8">
        <v>0.96199999999999997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4.2</v>
      </c>
      <c r="K33" s="91"/>
      <c r="L33" s="119">
        <v>4.2</v>
      </c>
      <c r="M33" s="91"/>
      <c r="N33" s="119">
        <v>4.2</v>
      </c>
      <c r="O33" s="91"/>
      <c r="P33" s="119">
        <v>4.2</v>
      </c>
      <c r="Q33" s="67"/>
      <c r="R33" s="91"/>
      <c r="S33" s="119">
        <v>4.2</v>
      </c>
      <c r="T33" s="91"/>
      <c r="U33" s="119">
        <v>2.1</v>
      </c>
      <c r="V33" s="91"/>
      <c r="W33" s="119">
        <v>2.1</v>
      </c>
      <c r="X33" s="67"/>
      <c r="Y33" s="67"/>
      <c r="Z33" s="67"/>
      <c r="AA33" s="91"/>
      <c r="AB33" s="9">
        <v>2.1</v>
      </c>
      <c r="AC33" s="98">
        <v>2.2000000000000002</v>
      </c>
      <c r="AD33" s="67"/>
      <c r="AE33" s="91"/>
      <c r="AF33" s="10">
        <v>2.2000000000000002</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1134</v>
      </c>
      <c r="K35" s="91"/>
      <c r="L35" s="117" t="s">
        <v>1134</v>
      </c>
      <c r="M35" s="91"/>
      <c r="N35" s="117" t="s">
        <v>1134</v>
      </c>
      <c r="O35" s="91"/>
      <c r="P35" s="117" t="s">
        <v>1134</v>
      </c>
      <c r="Q35" s="67"/>
      <c r="R35" s="91"/>
      <c r="S35" s="117" t="s">
        <v>1134</v>
      </c>
      <c r="T35" s="91"/>
      <c r="U35" s="117" t="s">
        <v>1134</v>
      </c>
      <c r="V35" s="91"/>
      <c r="W35" s="117" t="s">
        <v>1134</v>
      </c>
      <c r="X35" s="67"/>
      <c r="Y35" s="67"/>
      <c r="Z35" s="67"/>
      <c r="AA35" s="91"/>
      <c r="AB35" s="5" t="s">
        <v>1134</v>
      </c>
      <c r="AC35" s="95" t="s">
        <v>1134</v>
      </c>
      <c r="AD35" s="67"/>
      <c r="AE35" s="91"/>
      <c r="AF35" s="6" t="s">
        <v>1134</v>
      </c>
    </row>
    <row r="36" spans="5:32" ht="13.15" customHeight="1" x14ac:dyDescent="0.25">
      <c r="E36" s="93" t="s">
        <v>56</v>
      </c>
      <c r="F36" s="67"/>
      <c r="G36" s="67"/>
      <c r="H36" s="67"/>
      <c r="I36" s="94"/>
      <c r="J36" s="116">
        <v>4.2</v>
      </c>
      <c r="K36" s="91"/>
      <c r="L36" s="116">
        <v>4.2</v>
      </c>
      <c r="M36" s="91"/>
      <c r="N36" s="116">
        <v>4.2</v>
      </c>
      <c r="O36" s="91"/>
      <c r="P36" s="116">
        <v>4.2</v>
      </c>
      <c r="Q36" s="67"/>
      <c r="R36" s="91"/>
      <c r="S36" s="116">
        <v>4.2</v>
      </c>
      <c r="T36" s="91"/>
      <c r="U36" s="116">
        <v>2.1</v>
      </c>
      <c r="V36" s="91"/>
      <c r="W36" s="116">
        <v>2.1</v>
      </c>
      <c r="X36" s="67"/>
      <c r="Y36" s="67"/>
      <c r="Z36" s="67"/>
      <c r="AA36" s="91"/>
      <c r="AB36" s="3">
        <v>2.1</v>
      </c>
      <c r="AC36" s="92">
        <v>2.2000000000000002</v>
      </c>
      <c r="AD36" s="67"/>
      <c r="AE36" s="91"/>
      <c r="AF36" s="4">
        <v>2.2000000000000002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1.3</v>
      </c>
      <c r="K39" s="91"/>
      <c r="L39" s="116">
        <v>1.3</v>
      </c>
      <c r="M39" s="91"/>
      <c r="N39" s="116">
        <v>1.3</v>
      </c>
      <c r="O39" s="91"/>
      <c r="P39" s="116">
        <v>1.3</v>
      </c>
      <c r="Q39" s="67"/>
      <c r="R39" s="91"/>
      <c r="S39" s="116">
        <v>1.3</v>
      </c>
      <c r="T39" s="91"/>
      <c r="U39" s="116">
        <v>1.3</v>
      </c>
      <c r="V39" s="91"/>
      <c r="W39" s="116">
        <v>1.3</v>
      </c>
      <c r="X39" s="67"/>
      <c r="Y39" s="67"/>
      <c r="Z39" s="67"/>
      <c r="AA39" s="91"/>
      <c r="AB39" s="3">
        <v>1.3</v>
      </c>
      <c r="AC39" s="92">
        <v>1.3</v>
      </c>
      <c r="AD39" s="67"/>
      <c r="AE39" s="91"/>
      <c r="AF39" s="4">
        <v>1.3</v>
      </c>
    </row>
    <row r="40" spans="5:32" x14ac:dyDescent="0.25">
      <c r="E40" s="93" t="s">
        <v>73</v>
      </c>
      <c r="F40" s="67"/>
      <c r="G40" s="67"/>
      <c r="H40" s="67"/>
      <c r="I40" s="94"/>
      <c r="J40" s="116">
        <v>1.8</v>
      </c>
      <c r="K40" s="91"/>
      <c r="L40" s="116">
        <v>1.8</v>
      </c>
      <c r="M40" s="91"/>
      <c r="N40" s="116">
        <v>1.8</v>
      </c>
      <c r="O40" s="91"/>
      <c r="P40" s="116">
        <v>1.8</v>
      </c>
      <c r="Q40" s="67"/>
      <c r="R40" s="91"/>
      <c r="S40" s="116">
        <v>1.8</v>
      </c>
      <c r="T40" s="91"/>
      <c r="U40" s="116">
        <v>1.8</v>
      </c>
      <c r="V40" s="91"/>
      <c r="W40" s="116">
        <v>1.8</v>
      </c>
      <c r="X40" s="67"/>
      <c r="Y40" s="67"/>
      <c r="Z40" s="67"/>
      <c r="AA40" s="91"/>
      <c r="AB40" s="3">
        <v>1.8</v>
      </c>
      <c r="AC40" s="92">
        <v>1.8</v>
      </c>
      <c r="AD40" s="67"/>
      <c r="AE40" s="91"/>
      <c r="AF40" s="4">
        <v>1.8</v>
      </c>
    </row>
    <row r="41" spans="5:32" x14ac:dyDescent="0.25">
      <c r="E41" s="93" t="s">
        <v>77</v>
      </c>
      <c r="F41" s="67"/>
      <c r="G41" s="67"/>
      <c r="H41" s="67"/>
      <c r="I41" s="94"/>
      <c r="J41" s="116">
        <v>3</v>
      </c>
      <c r="K41" s="91"/>
      <c r="L41" s="116">
        <v>3</v>
      </c>
      <c r="M41" s="91"/>
      <c r="N41" s="116">
        <v>3</v>
      </c>
      <c r="O41" s="91"/>
      <c r="P41" s="116">
        <v>3</v>
      </c>
      <c r="Q41" s="67"/>
      <c r="R41" s="91"/>
      <c r="S41" s="116">
        <v>3</v>
      </c>
      <c r="T41" s="91"/>
      <c r="U41" s="116">
        <v>3</v>
      </c>
      <c r="V41" s="91"/>
      <c r="W41" s="116">
        <v>3</v>
      </c>
      <c r="X41" s="67"/>
      <c r="Y41" s="67"/>
      <c r="Z41" s="67"/>
      <c r="AA41" s="91"/>
      <c r="AB41" s="3">
        <v>3</v>
      </c>
      <c r="AC41" s="92">
        <v>3</v>
      </c>
      <c r="AD41" s="67"/>
      <c r="AE41" s="91"/>
      <c r="AF41" s="4">
        <v>3</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7.5</v>
      </c>
      <c r="K43" s="121"/>
      <c r="L43" s="120">
        <v>7.5</v>
      </c>
      <c r="M43" s="121"/>
      <c r="N43" s="120">
        <v>7.5</v>
      </c>
      <c r="O43" s="121"/>
      <c r="P43" s="120">
        <v>7.5</v>
      </c>
      <c r="Q43" s="122"/>
      <c r="R43" s="121"/>
      <c r="S43" s="120">
        <v>7.5</v>
      </c>
      <c r="T43" s="121"/>
      <c r="U43" s="125">
        <v>7.5</v>
      </c>
      <c r="V43" s="126"/>
      <c r="W43" s="120">
        <v>7.5</v>
      </c>
      <c r="X43" s="122"/>
      <c r="Y43" s="122"/>
      <c r="Z43" s="122"/>
      <c r="AA43" s="121"/>
      <c r="AB43" s="23">
        <v>7.5</v>
      </c>
      <c r="AC43" s="120">
        <v>7.5</v>
      </c>
      <c r="AD43" s="122"/>
      <c r="AE43" s="121"/>
      <c r="AF43" s="24">
        <v>7.5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qBfy0wbwM7WN0g1LbneAcnnrrssMNhysaYOZAqlCMWqMrfuhxfgxKNCbvwOsf8lxF+cIIN8oiC9m4Ya2hRuug==" saltValue="E6ClY6b4DqNET+COBSWTj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0BD65EF-703A-461E-8C8C-FB7E5492A7B4}"/>
    <hyperlink ref="E53" location="INDEX!A1" display="Return to Index" xr:uid="{A3F9532D-87F9-4C47-B442-60BF950322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KALA - Kalamia (66/11kV)</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5"/>
  <dimension ref="A1:AJ53"/>
  <sheetViews>
    <sheetView showGridLines="0" topLeftCell="A1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1523</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36.799999999999997</v>
      </c>
      <c r="K26" s="91"/>
      <c r="L26" s="116">
        <v>36.799999999999997</v>
      </c>
      <c r="M26" s="91"/>
      <c r="N26" s="116">
        <v>36.799999999999997</v>
      </c>
      <c r="O26" s="91"/>
      <c r="P26" s="116">
        <v>36.799999999999997</v>
      </c>
      <c r="Q26" s="67"/>
      <c r="R26" s="91"/>
      <c r="S26" s="116">
        <v>36.799999999999997</v>
      </c>
      <c r="T26" s="91"/>
      <c r="U26" s="116">
        <v>38.4</v>
      </c>
      <c r="V26" s="91"/>
      <c r="W26" s="116">
        <v>38.4</v>
      </c>
      <c r="X26" s="67"/>
      <c r="Y26" s="67"/>
      <c r="Z26" s="67"/>
      <c r="AA26" s="91"/>
      <c r="AB26" s="3">
        <v>38.4</v>
      </c>
      <c r="AC26" s="92">
        <v>38.4</v>
      </c>
      <c r="AD26" s="67"/>
      <c r="AE26" s="91"/>
      <c r="AF26" s="4">
        <v>38.4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16.5</v>
      </c>
      <c r="K28" s="91"/>
      <c r="L28" s="116">
        <v>16.7</v>
      </c>
      <c r="M28" s="91"/>
      <c r="N28" s="116">
        <v>16.8</v>
      </c>
      <c r="O28" s="91"/>
      <c r="P28" s="116">
        <v>16.899999999999999</v>
      </c>
      <c r="Q28" s="67"/>
      <c r="R28" s="91"/>
      <c r="S28" s="116">
        <v>16.899999999999999</v>
      </c>
      <c r="T28" s="91"/>
      <c r="U28" s="116">
        <v>6.9</v>
      </c>
      <c r="V28" s="91"/>
      <c r="W28" s="116">
        <v>6.9</v>
      </c>
      <c r="X28" s="67"/>
      <c r="Y28" s="67"/>
      <c r="Z28" s="67"/>
      <c r="AA28" s="91"/>
      <c r="AB28" s="3">
        <v>7</v>
      </c>
      <c r="AC28" s="92">
        <v>7</v>
      </c>
      <c r="AD28" s="67"/>
      <c r="AE28" s="91"/>
      <c r="AF28" s="4">
        <v>7.1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0.96099999999999997</v>
      </c>
      <c r="K31" s="91"/>
      <c r="L31" s="118">
        <v>0.96099999999999997</v>
      </c>
      <c r="M31" s="91"/>
      <c r="N31" s="118">
        <v>0.96099999999999997</v>
      </c>
      <c r="O31" s="91"/>
      <c r="P31" s="118">
        <v>0.96099999999999997</v>
      </c>
      <c r="Q31" s="67"/>
      <c r="R31" s="91"/>
      <c r="S31" s="118">
        <v>0.96099999999999997</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18.399999999999999</v>
      </c>
      <c r="K32" s="91"/>
      <c r="L32" s="116">
        <v>18.399999999999999</v>
      </c>
      <c r="M32" s="91"/>
      <c r="N32" s="116">
        <v>18.399999999999999</v>
      </c>
      <c r="O32" s="91"/>
      <c r="P32" s="116">
        <v>18.399999999999999</v>
      </c>
      <c r="Q32" s="67"/>
      <c r="R32" s="91"/>
      <c r="S32" s="116">
        <v>18.399999999999999</v>
      </c>
      <c r="T32" s="91"/>
      <c r="U32" s="116">
        <v>20</v>
      </c>
      <c r="V32" s="91"/>
      <c r="W32" s="116">
        <v>20</v>
      </c>
      <c r="X32" s="67"/>
      <c r="Y32" s="67"/>
      <c r="Z32" s="67"/>
      <c r="AA32" s="91"/>
      <c r="AB32" s="3">
        <v>20</v>
      </c>
      <c r="AC32" s="92">
        <v>20</v>
      </c>
      <c r="AD32" s="67"/>
      <c r="AE32" s="91"/>
      <c r="AF32" s="4">
        <v>20</v>
      </c>
    </row>
    <row r="33" spans="5:32" ht="13.15" customHeight="1" x14ac:dyDescent="0.25">
      <c r="E33" s="97" t="s">
        <v>44</v>
      </c>
      <c r="F33" s="67"/>
      <c r="G33" s="67"/>
      <c r="H33" s="67"/>
      <c r="I33" s="94"/>
      <c r="J33" s="119">
        <v>15.6</v>
      </c>
      <c r="K33" s="91"/>
      <c r="L33" s="119">
        <v>15.8</v>
      </c>
      <c r="M33" s="91"/>
      <c r="N33" s="119">
        <v>15.9</v>
      </c>
      <c r="O33" s="91"/>
      <c r="P33" s="119">
        <v>16</v>
      </c>
      <c r="Q33" s="67"/>
      <c r="R33" s="91"/>
      <c r="S33" s="119">
        <v>16</v>
      </c>
      <c r="T33" s="91"/>
      <c r="U33" s="119">
        <v>6.7</v>
      </c>
      <c r="V33" s="91"/>
      <c r="W33" s="119">
        <v>6.7</v>
      </c>
      <c r="X33" s="67"/>
      <c r="Y33" s="67"/>
      <c r="Z33" s="67"/>
      <c r="AA33" s="91"/>
      <c r="AB33" s="9">
        <v>6.8</v>
      </c>
      <c r="AC33" s="98">
        <v>6.8</v>
      </c>
      <c r="AD33" s="67"/>
      <c r="AE33" s="91"/>
      <c r="AF33" s="10">
        <v>6.9</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28.5</v>
      </c>
      <c r="K43" s="103"/>
      <c r="L43" s="102">
        <v>28.5</v>
      </c>
      <c r="M43" s="103"/>
      <c r="N43" s="102">
        <v>28.5</v>
      </c>
      <c r="O43" s="103"/>
      <c r="P43" s="102">
        <v>28.5</v>
      </c>
      <c r="Q43" s="100"/>
      <c r="R43" s="103"/>
      <c r="S43" s="102">
        <v>28.5</v>
      </c>
      <c r="T43" s="103"/>
      <c r="U43" s="113">
        <v>28.5</v>
      </c>
      <c r="V43" s="114"/>
      <c r="W43" s="102">
        <v>28.5</v>
      </c>
      <c r="X43" s="100"/>
      <c r="Y43" s="100"/>
      <c r="Z43" s="100"/>
      <c r="AA43" s="103"/>
      <c r="AB43" s="18">
        <v>28.5</v>
      </c>
      <c r="AC43" s="102">
        <v>28.5</v>
      </c>
      <c r="AD43" s="100"/>
      <c r="AE43" s="103"/>
      <c r="AF43" s="19">
        <v>28.5</v>
      </c>
    </row>
    <row r="44" spans="5:32" ht="22.5" customHeight="1" x14ac:dyDescent="0.25">
      <c r="E44" s="99" t="s">
        <v>85</v>
      </c>
      <c r="F44" s="100"/>
      <c r="G44" s="100"/>
      <c r="H44" s="100"/>
      <c r="I44" s="101"/>
      <c r="J44" s="102">
        <v>12.5</v>
      </c>
      <c r="K44" s="103"/>
      <c r="L44" s="102">
        <v>12.5</v>
      </c>
      <c r="M44" s="103"/>
      <c r="N44" s="102">
        <v>12.5</v>
      </c>
      <c r="O44" s="103"/>
      <c r="P44" s="102">
        <v>12.5</v>
      </c>
      <c r="Q44" s="100"/>
      <c r="R44" s="103"/>
      <c r="S44" s="102">
        <v>12.5</v>
      </c>
      <c r="T44" s="103"/>
      <c r="U44" s="102">
        <v>12.5</v>
      </c>
      <c r="V44" s="103"/>
      <c r="W44" s="102">
        <v>12.5</v>
      </c>
      <c r="X44" s="100"/>
      <c r="Y44" s="100"/>
      <c r="Z44" s="100"/>
      <c r="AA44" s="103"/>
      <c r="AB44" s="18">
        <v>12.5</v>
      </c>
      <c r="AC44" s="102">
        <v>12.5</v>
      </c>
      <c r="AD44" s="100"/>
      <c r="AE44" s="103"/>
      <c r="AF44" s="19">
        <v>12.5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5/djJ4a2OnXXdlxMIuZbCJz1fSYMlRbQ01njjoPWKgE3lGDX/mbAeaqh6b+dHFy1MiQMc8Fi6XBtx0nrU5ZCg==" saltValue="lbfQb4fGxiTzl/JmvaEdX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DA2BC76-EDEB-46D6-A543-0EB46CB178E0}"/>
    <hyperlink ref="E53" location="INDEX!A1" display="Return to Index" xr:uid="{E1C22045-B519-4E49-8772-418C59FD94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KECE - Kelsey Creek East (66/11kV)</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4"/>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1527</v>
      </c>
      <c r="J3" s="69"/>
      <c r="K3" s="69"/>
      <c r="L3" s="69"/>
      <c r="M3" s="69"/>
      <c r="N3" s="69"/>
      <c r="O3" s="69"/>
      <c r="P3" s="69"/>
      <c r="Q3" s="69"/>
      <c r="R3" s="69"/>
      <c r="S3" s="69"/>
      <c r="V3" s="71" t="s">
        <v>929</v>
      </c>
      <c r="W3" s="69"/>
      <c r="Y3" s="72" t="s">
        <v>1528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1530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1531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79.099999999999994</v>
      </c>
      <c r="K26" s="91"/>
      <c r="L26" s="116">
        <v>79.099999999999994</v>
      </c>
      <c r="M26" s="91"/>
      <c r="N26" s="116">
        <v>79.099999999999994</v>
      </c>
      <c r="O26" s="91"/>
      <c r="P26" s="116">
        <v>79.099999999999994</v>
      </c>
      <c r="Q26" s="67"/>
      <c r="R26" s="91"/>
      <c r="S26" s="116">
        <v>79.099999999999994</v>
      </c>
      <c r="T26" s="91"/>
      <c r="U26" s="116">
        <v>89.8</v>
      </c>
      <c r="V26" s="91"/>
      <c r="W26" s="116">
        <v>89.8</v>
      </c>
      <c r="X26" s="67"/>
      <c r="Y26" s="67"/>
      <c r="Z26" s="67"/>
      <c r="AA26" s="91"/>
      <c r="AB26" s="3">
        <v>89.8</v>
      </c>
      <c r="AC26" s="92">
        <v>89.8</v>
      </c>
      <c r="AD26" s="67"/>
      <c r="AE26" s="91"/>
      <c r="AF26" s="4">
        <v>89.8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24.8</v>
      </c>
      <c r="K28" s="91"/>
      <c r="L28" s="116">
        <v>25.1</v>
      </c>
      <c r="M28" s="91"/>
      <c r="N28" s="116">
        <v>25.4</v>
      </c>
      <c r="O28" s="91"/>
      <c r="P28" s="116">
        <v>25.6</v>
      </c>
      <c r="Q28" s="67"/>
      <c r="R28" s="91"/>
      <c r="S28" s="116">
        <v>25.8</v>
      </c>
      <c r="T28" s="91"/>
      <c r="U28" s="116">
        <v>31.1</v>
      </c>
      <c r="V28" s="91"/>
      <c r="W28" s="116">
        <v>31.4</v>
      </c>
      <c r="X28" s="67"/>
      <c r="Y28" s="67"/>
      <c r="Z28" s="67"/>
      <c r="AA28" s="91"/>
      <c r="AB28" s="3">
        <v>31.8</v>
      </c>
      <c r="AC28" s="92">
        <v>32.200000000000003</v>
      </c>
      <c r="AD28" s="67"/>
      <c r="AE28" s="91"/>
      <c r="AF28" s="4">
        <v>32.6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44.8</v>
      </c>
      <c r="K32" s="91"/>
      <c r="L32" s="116">
        <v>44.8</v>
      </c>
      <c r="M32" s="91"/>
      <c r="N32" s="116">
        <v>44.8</v>
      </c>
      <c r="O32" s="91"/>
      <c r="P32" s="116">
        <v>44.8</v>
      </c>
      <c r="Q32" s="67"/>
      <c r="R32" s="91"/>
      <c r="S32" s="116">
        <v>44.8</v>
      </c>
      <c r="T32" s="91"/>
      <c r="U32" s="116">
        <v>49.3</v>
      </c>
      <c r="V32" s="91"/>
      <c r="W32" s="116">
        <v>49.3</v>
      </c>
      <c r="X32" s="67"/>
      <c r="Y32" s="67"/>
      <c r="Z32" s="67"/>
      <c r="AA32" s="91"/>
      <c r="AB32" s="3">
        <v>49.3</v>
      </c>
      <c r="AC32" s="92">
        <v>49.3</v>
      </c>
      <c r="AD32" s="67"/>
      <c r="AE32" s="91"/>
      <c r="AF32" s="4">
        <v>49.3</v>
      </c>
    </row>
    <row r="33" spans="5:32" ht="13.15" customHeight="1" x14ac:dyDescent="0.25">
      <c r="E33" s="97" t="s">
        <v>44</v>
      </c>
      <c r="F33" s="67"/>
      <c r="G33" s="67"/>
      <c r="H33" s="67"/>
      <c r="I33" s="94"/>
      <c r="J33" s="119">
        <v>23.3</v>
      </c>
      <c r="K33" s="91"/>
      <c r="L33" s="119">
        <v>23.6</v>
      </c>
      <c r="M33" s="91"/>
      <c r="N33" s="119">
        <v>23.9</v>
      </c>
      <c r="O33" s="91"/>
      <c r="P33" s="119">
        <v>24.1</v>
      </c>
      <c r="Q33" s="67"/>
      <c r="R33" s="91"/>
      <c r="S33" s="119">
        <v>24.3</v>
      </c>
      <c r="T33" s="91"/>
      <c r="U33" s="119">
        <v>29.1</v>
      </c>
      <c r="V33" s="91"/>
      <c r="W33" s="119">
        <v>29.4</v>
      </c>
      <c r="X33" s="67"/>
      <c r="Y33" s="67"/>
      <c r="Z33" s="67"/>
      <c r="AA33" s="91"/>
      <c r="AB33" s="9">
        <v>29.8</v>
      </c>
      <c r="AC33" s="98">
        <v>30.2</v>
      </c>
      <c r="AD33" s="67"/>
      <c r="AE33" s="91"/>
      <c r="AF33" s="10">
        <v>30.6</v>
      </c>
    </row>
    <row r="34" spans="5:32" ht="20.25" customHeight="1" x14ac:dyDescent="0.25">
      <c r="E34" s="93" t="s">
        <v>948</v>
      </c>
      <c r="F34" s="67"/>
      <c r="G34" s="67"/>
      <c r="H34" s="67"/>
      <c r="I34" s="94"/>
      <c r="J34" s="117">
        <v>1.2</v>
      </c>
      <c r="K34" s="91"/>
      <c r="L34" s="117">
        <v>1.2</v>
      </c>
      <c r="M34" s="91"/>
      <c r="N34" s="117">
        <v>1.2</v>
      </c>
      <c r="O34" s="91"/>
      <c r="P34" s="117">
        <v>1.2</v>
      </c>
      <c r="Q34" s="67"/>
      <c r="R34" s="91"/>
      <c r="S34" s="117">
        <v>1.2</v>
      </c>
      <c r="T34" s="91"/>
      <c r="U34" s="117">
        <v>1.5</v>
      </c>
      <c r="V34" s="91"/>
      <c r="W34" s="117">
        <v>1.5</v>
      </c>
      <c r="X34" s="67"/>
      <c r="Y34" s="67"/>
      <c r="Z34" s="67"/>
      <c r="AA34" s="91"/>
      <c r="AB34" s="5">
        <v>1.5</v>
      </c>
      <c r="AC34" s="95">
        <v>1.5</v>
      </c>
      <c r="AD34" s="67"/>
      <c r="AE34" s="91"/>
      <c r="AF34" s="6">
        <v>1.5</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60</v>
      </c>
      <c r="K43" s="103"/>
      <c r="L43" s="102">
        <v>60</v>
      </c>
      <c r="M43" s="103"/>
      <c r="N43" s="102">
        <v>60</v>
      </c>
      <c r="O43" s="103"/>
      <c r="P43" s="102">
        <v>60</v>
      </c>
      <c r="Q43" s="100"/>
      <c r="R43" s="103"/>
      <c r="S43" s="102">
        <v>60</v>
      </c>
      <c r="T43" s="103"/>
      <c r="U43" s="113">
        <v>60</v>
      </c>
      <c r="V43" s="114"/>
      <c r="W43" s="102">
        <v>60</v>
      </c>
      <c r="X43" s="100"/>
      <c r="Y43" s="100"/>
      <c r="Z43" s="100"/>
      <c r="AA43" s="103"/>
      <c r="AB43" s="18">
        <v>60</v>
      </c>
      <c r="AC43" s="102">
        <v>60</v>
      </c>
      <c r="AD43" s="100"/>
      <c r="AE43" s="103"/>
      <c r="AF43" s="19">
        <v>60</v>
      </c>
    </row>
    <row r="44" spans="5:32" ht="22.5" customHeight="1" x14ac:dyDescent="0.25">
      <c r="E44" s="99" t="s">
        <v>85</v>
      </c>
      <c r="F44" s="100"/>
      <c r="G44" s="100"/>
      <c r="H44" s="100"/>
      <c r="I44" s="101"/>
      <c r="J44" s="102">
        <v>30</v>
      </c>
      <c r="K44" s="103"/>
      <c r="L44" s="102">
        <v>30</v>
      </c>
      <c r="M44" s="103"/>
      <c r="N44" s="102">
        <v>30</v>
      </c>
      <c r="O44" s="103"/>
      <c r="P44" s="102">
        <v>30</v>
      </c>
      <c r="Q44" s="100"/>
      <c r="R44" s="103"/>
      <c r="S44" s="102">
        <v>30</v>
      </c>
      <c r="T44" s="103"/>
      <c r="U44" s="102">
        <v>30</v>
      </c>
      <c r="V44" s="103"/>
      <c r="W44" s="102">
        <v>30</v>
      </c>
      <c r="X44" s="100"/>
      <c r="Y44" s="100"/>
      <c r="Z44" s="100"/>
      <c r="AA44" s="103"/>
      <c r="AB44" s="18">
        <v>30</v>
      </c>
      <c r="AC44" s="102">
        <v>30</v>
      </c>
      <c r="AD44" s="100"/>
      <c r="AE44" s="103"/>
      <c r="AF44" s="19">
        <v>30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7N3VaJGy/WGfHKhIu3CMnjGv7tKC00EhF/DV0vju16o0jFXbYsiI/XV/WrSD0eTtJM+sOc4ELU+feqk3l2qMw==" saltValue="OKe1Zi1m3a6qRHJYsWu+R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0BD48F5-7E00-4AF2-86E2-092C9FC03D62}"/>
    <hyperlink ref="E53" location="INDEX!A1" display="Return to Index" xr:uid="{04478E3A-DCB3-4912-91E2-ABAD13607F4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KESP - Kearneys Spring (110/11kV)</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6"/>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1532</v>
      </c>
      <c r="J3" s="69"/>
      <c r="K3" s="69"/>
      <c r="L3" s="69"/>
      <c r="M3" s="69"/>
      <c r="N3" s="69"/>
      <c r="O3" s="69"/>
      <c r="P3" s="69"/>
      <c r="Q3" s="69"/>
      <c r="R3" s="69"/>
      <c r="S3" s="69"/>
      <c r="V3" s="71" t="s">
        <v>929</v>
      </c>
      <c r="W3" s="69"/>
      <c r="Y3" s="72" t="s">
        <v>1384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1533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1534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42.5</v>
      </c>
      <c r="K26" s="91"/>
      <c r="L26" s="116">
        <v>42.5</v>
      </c>
      <c r="M26" s="91"/>
      <c r="N26" s="116">
        <v>42.5</v>
      </c>
      <c r="O26" s="91"/>
      <c r="P26" s="116">
        <v>42.5</v>
      </c>
      <c r="Q26" s="67"/>
      <c r="R26" s="91"/>
      <c r="S26" s="116">
        <v>42.5</v>
      </c>
      <c r="T26" s="91"/>
      <c r="U26" s="116">
        <v>44.9</v>
      </c>
      <c r="V26" s="91"/>
      <c r="W26" s="116">
        <v>44.9</v>
      </c>
      <c r="X26" s="67"/>
      <c r="Y26" s="67"/>
      <c r="Z26" s="67"/>
      <c r="AA26" s="91"/>
      <c r="AB26" s="3">
        <v>44.9</v>
      </c>
      <c r="AC26" s="92">
        <v>44.9</v>
      </c>
      <c r="AD26" s="67"/>
      <c r="AE26" s="91"/>
      <c r="AF26" s="4">
        <v>44.9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v>
      </c>
      <c r="K28" s="91"/>
      <c r="L28" s="116">
        <v>1.1000000000000001</v>
      </c>
      <c r="M28" s="91"/>
      <c r="N28" s="116">
        <v>1.1000000000000001</v>
      </c>
      <c r="O28" s="91"/>
      <c r="P28" s="116">
        <v>1.1000000000000001</v>
      </c>
      <c r="Q28" s="67"/>
      <c r="R28" s="91"/>
      <c r="S28" s="116">
        <v>1.1000000000000001</v>
      </c>
      <c r="T28" s="91"/>
      <c r="U28" s="116">
        <v>0.2</v>
      </c>
      <c r="V28" s="91"/>
      <c r="W28" s="116">
        <v>0.3</v>
      </c>
      <c r="X28" s="67"/>
      <c r="Y28" s="67"/>
      <c r="Z28" s="67"/>
      <c r="AA28" s="91"/>
      <c r="AB28" s="3">
        <v>0.3</v>
      </c>
      <c r="AC28" s="92">
        <v>0.3</v>
      </c>
      <c r="AD28" s="67"/>
      <c r="AE28" s="91"/>
      <c r="AF28" s="4">
        <v>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0.83899999999999997</v>
      </c>
      <c r="K31" s="91"/>
      <c r="L31" s="118">
        <v>0.83899999999999997</v>
      </c>
      <c r="M31" s="91"/>
      <c r="N31" s="118">
        <v>0.83899999999999997</v>
      </c>
      <c r="O31" s="91"/>
      <c r="P31" s="118">
        <v>0.83899999999999997</v>
      </c>
      <c r="Q31" s="67"/>
      <c r="R31" s="91"/>
      <c r="S31" s="118">
        <v>0.83899999999999997</v>
      </c>
      <c r="T31" s="91"/>
      <c r="U31" s="118">
        <v>0.83099999999999996</v>
      </c>
      <c r="V31" s="91"/>
      <c r="W31" s="118">
        <v>0.83099999999999996</v>
      </c>
      <c r="X31" s="67"/>
      <c r="Y31" s="67"/>
      <c r="Z31" s="67"/>
      <c r="AA31" s="91"/>
      <c r="AB31" s="7">
        <v>0.83099999999999996</v>
      </c>
      <c r="AC31" s="96">
        <v>0.83099999999999996</v>
      </c>
      <c r="AD31" s="67"/>
      <c r="AE31" s="91"/>
      <c r="AF31" s="8">
        <v>0.83099999999999996</v>
      </c>
    </row>
    <row r="32" spans="4:32" ht="13.15" customHeight="1" x14ac:dyDescent="0.25">
      <c r="E32" s="93" t="s">
        <v>40</v>
      </c>
      <c r="F32" s="67"/>
      <c r="G32" s="67"/>
      <c r="H32" s="67"/>
      <c r="I32" s="94"/>
      <c r="J32" s="116">
        <v>25.4</v>
      </c>
      <c r="K32" s="91"/>
      <c r="L32" s="116">
        <v>25.4</v>
      </c>
      <c r="M32" s="91"/>
      <c r="N32" s="116">
        <v>25.4</v>
      </c>
      <c r="O32" s="91"/>
      <c r="P32" s="116">
        <v>25.4</v>
      </c>
      <c r="Q32" s="67"/>
      <c r="R32" s="91"/>
      <c r="S32" s="116">
        <v>25.4</v>
      </c>
      <c r="T32" s="91"/>
      <c r="U32" s="116">
        <v>25.8</v>
      </c>
      <c r="V32" s="91"/>
      <c r="W32" s="116">
        <v>25.8</v>
      </c>
      <c r="X32" s="67"/>
      <c r="Y32" s="67"/>
      <c r="Z32" s="67"/>
      <c r="AA32" s="91"/>
      <c r="AB32" s="3">
        <v>25.8</v>
      </c>
      <c r="AC32" s="92">
        <v>25.8</v>
      </c>
      <c r="AD32" s="67"/>
      <c r="AE32" s="91"/>
      <c r="AF32" s="4">
        <v>25.8</v>
      </c>
    </row>
    <row r="33" spans="5:32" ht="13.15" customHeight="1" x14ac:dyDescent="0.25">
      <c r="E33" s="97" t="s">
        <v>44</v>
      </c>
      <c r="F33" s="67"/>
      <c r="G33" s="67"/>
      <c r="H33" s="67"/>
      <c r="I33" s="94"/>
      <c r="J33" s="119">
        <v>1</v>
      </c>
      <c r="K33" s="91"/>
      <c r="L33" s="119">
        <v>1</v>
      </c>
      <c r="M33" s="91"/>
      <c r="N33" s="119">
        <v>1</v>
      </c>
      <c r="O33" s="91"/>
      <c r="P33" s="119">
        <v>1</v>
      </c>
      <c r="Q33" s="67"/>
      <c r="R33" s="91"/>
      <c r="S33" s="119">
        <v>1</v>
      </c>
      <c r="T33" s="91"/>
      <c r="U33" s="119">
        <v>0.2</v>
      </c>
      <c r="V33" s="91"/>
      <c r="W33" s="119">
        <v>0.2</v>
      </c>
      <c r="X33" s="67"/>
      <c r="Y33" s="67"/>
      <c r="Z33" s="67"/>
      <c r="AA33" s="91"/>
      <c r="AB33" s="9">
        <v>0.2</v>
      </c>
      <c r="AC33" s="98">
        <v>0.2</v>
      </c>
      <c r="AD33" s="67"/>
      <c r="AE33" s="91"/>
      <c r="AF33" s="10">
        <v>0.2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1321</v>
      </c>
      <c r="K35" s="91"/>
      <c r="L35" s="117" t="s">
        <v>1321</v>
      </c>
      <c r="M35" s="91"/>
      <c r="N35" s="117" t="s">
        <v>1321</v>
      </c>
      <c r="O35" s="91"/>
      <c r="P35" s="117" t="s">
        <v>1321</v>
      </c>
      <c r="Q35" s="67"/>
      <c r="R35" s="91"/>
      <c r="S35" s="117" t="s">
        <v>1321</v>
      </c>
      <c r="T35" s="91"/>
      <c r="U35" s="117" t="s">
        <v>1321</v>
      </c>
      <c r="V35" s="91"/>
      <c r="W35" s="117" t="s">
        <v>1321</v>
      </c>
      <c r="X35" s="67"/>
      <c r="Y35" s="67"/>
      <c r="Z35" s="67"/>
      <c r="AA35" s="91"/>
      <c r="AB35" s="5" t="s">
        <v>1321</v>
      </c>
      <c r="AC35" s="95" t="s">
        <v>1321</v>
      </c>
      <c r="AD35" s="67"/>
      <c r="AE35" s="91"/>
      <c r="AF35" s="6" t="s">
        <v>1321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40</v>
      </c>
      <c r="K43" s="121"/>
      <c r="L43" s="120">
        <v>40</v>
      </c>
      <c r="M43" s="121"/>
      <c r="N43" s="120">
        <v>40</v>
      </c>
      <c r="O43" s="121"/>
      <c r="P43" s="120">
        <v>40</v>
      </c>
      <c r="Q43" s="122"/>
      <c r="R43" s="121"/>
      <c r="S43" s="120">
        <v>40</v>
      </c>
      <c r="T43" s="121"/>
      <c r="U43" s="125">
        <v>40</v>
      </c>
      <c r="V43" s="126"/>
      <c r="W43" s="120">
        <v>40</v>
      </c>
      <c r="X43" s="122"/>
      <c r="Y43" s="122"/>
      <c r="Z43" s="122"/>
      <c r="AA43" s="121"/>
      <c r="AB43" s="23">
        <v>40</v>
      </c>
      <c r="AC43" s="120">
        <v>40</v>
      </c>
      <c r="AD43" s="122"/>
      <c r="AE43" s="121"/>
      <c r="AF43" s="24">
        <v>40</v>
      </c>
    </row>
    <row r="44" spans="5:32" ht="22.5" customHeight="1" x14ac:dyDescent="0.25">
      <c r="E44" s="99" t="s">
        <v>85</v>
      </c>
      <c r="F44" s="100"/>
      <c r="G44" s="100"/>
      <c r="H44" s="100"/>
      <c r="I44" s="101"/>
      <c r="J44" s="120">
        <v>20</v>
      </c>
      <c r="K44" s="121"/>
      <c r="L44" s="120">
        <v>20</v>
      </c>
      <c r="M44" s="121"/>
      <c r="N44" s="120">
        <v>20</v>
      </c>
      <c r="O44" s="121"/>
      <c r="P44" s="120">
        <v>20</v>
      </c>
      <c r="Q44" s="122"/>
      <c r="R44" s="121"/>
      <c r="S44" s="120">
        <v>20</v>
      </c>
      <c r="T44" s="121"/>
      <c r="U44" s="120">
        <v>20</v>
      </c>
      <c r="V44" s="121"/>
      <c r="W44" s="120">
        <v>20</v>
      </c>
      <c r="X44" s="122"/>
      <c r="Y44" s="122"/>
      <c r="Z44" s="122"/>
      <c r="AA44" s="121"/>
      <c r="AB44" s="23">
        <v>20</v>
      </c>
      <c r="AC44" s="120">
        <v>20</v>
      </c>
      <c r="AD44" s="122"/>
      <c r="AE44" s="121"/>
      <c r="AF44" s="24">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KFgV2jzKIbZhjt7uZPDlGe6PaOHwfD8mVDnvxbOCzRQWom4eV/n8izCbOlmskLbT+VZEXQCW9ZH3pErrIwqPQ==" saltValue="qhCz7MflINghTnVQIDRsA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4169E9E-D385-4C2E-B811-4358C1A28C2A}"/>
    <hyperlink ref="E53" location="INDEX!A1" display="Return to Index" xr:uid="{79A57A0B-1C6B-45DE-9BC8-5CC027C5F5F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KIDS - Kidston (132/6.6kV)</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09"/>
  <dimension ref="B1:AI51"/>
  <sheetViews>
    <sheetView showGridLines="0" topLeftCell="A16"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1535</v>
      </c>
      <c r="I3" s="69"/>
      <c r="J3" s="69"/>
      <c r="K3" s="69"/>
      <c r="L3" s="69"/>
      <c r="M3" s="69"/>
      <c r="N3" s="69"/>
      <c r="O3" s="69"/>
      <c r="P3" s="69"/>
      <c r="Q3" s="69"/>
      <c r="R3" s="69"/>
      <c r="U3" s="71" t="s">
        <v>929</v>
      </c>
      <c r="V3" s="69"/>
      <c r="X3" s="72" t="s">
        <v>1536</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1023</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1537</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1538</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34</v>
      </c>
      <c r="J24" s="91"/>
      <c r="K24" s="116">
        <v>34</v>
      </c>
      <c r="L24" s="91"/>
      <c r="M24" s="116">
        <v>34</v>
      </c>
      <c r="N24" s="91"/>
      <c r="O24" s="116">
        <v>34</v>
      </c>
      <c r="P24" s="67"/>
      <c r="Q24" s="91"/>
      <c r="R24" s="116">
        <v>34</v>
      </c>
      <c r="S24" s="91"/>
      <c r="T24" s="116">
        <v>34</v>
      </c>
      <c r="U24" s="91"/>
      <c r="V24" s="116">
        <v>34</v>
      </c>
      <c r="W24" s="67"/>
      <c r="X24" s="67"/>
      <c r="Y24" s="67"/>
      <c r="Z24" s="91"/>
      <c r="AA24" s="3">
        <v>34</v>
      </c>
      <c r="AB24" s="92">
        <v>34</v>
      </c>
      <c r="AC24" s="67"/>
      <c r="AD24" s="91"/>
      <c r="AE24" s="4">
        <v>34</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19.399999999999999</v>
      </c>
      <c r="J26" s="91"/>
      <c r="K26" s="116">
        <v>19.899999999999999</v>
      </c>
      <c r="L26" s="91"/>
      <c r="M26" s="116">
        <v>20.5</v>
      </c>
      <c r="N26" s="91"/>
      <c r="O26" s="116">
        <v>20.6</v>
      </c>
      <c r="P26" s="67"/>
      <c r="Q26" s="91"/>
      <c r="R26" s="116">
        <v>20.6</v>
      </c>
      <c r="S26" s="91"/>
      <c r="T26" s="116">
        <v>16.2</v>
      </c>
      <c r="U26" s="91"/>
      <c r="V26" s="116">
        <v>16.600000000000001</v>
      </c>
      <c r="W26" s="67"/>
      <c r="X26" s="67"/>
      <c r="Y26" s="67"/>
      <c r="Z26" s="91"/>
      <c r="AA26" s="3">
        <v>17.100000000000001</v>
      </c>
      <c r="AB26" s="92">
        <v>17.2</v>
      </c>
      <c r="AC26" s="67"/>
      <c r="AD26" s="91"/>
      <c r="AE26" s="4">
        <v>17.3</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0.98199999999999998</v>
      </c>
      <c r="J29" s="91"/>
      <c r="K29" s="118">
        <v>0.98199999999999998</v>
      </c>
      <c r="L29" s="91"/>
      <c r="M29" s="118">
        <v>0.98199999999999998</v>
      </c>
      <c r="N29" s="91"/>
      <c r="O29" s="118">
        <v>0.98199999999999998</v>
      </c>
      <c r="P29" s="67"/>
      <c r="Q29" s="91"/>
      <c r="R29" s="118">
        <v>0.98199999999999998</v>
      </c>
      <c r="S29" s="91"/>
      <c r="T29" s="118">
        <v>0.99399999999999999</v>
      </c>
      <c r="U29" s="91"/>
      <c r="V29" s="118">
        <v>0.99399999999999999</v>
      </c>
      <c r="W29" s="67"/>
      <c r="X29" s="67"/>
      <c r="Y29" s="67"/>
      <c r="Z29" s="91"/>
      <c r="AA29" s="7">
        <v>0.99399999999999999</v>
      </c>
      <c r="AB29" s="96">
        <v>0.99399999999999999</v>
      </c>
      <c r="AC29" s="67"/>
      <c r="AD29" s="91"/>
      <c r="AE29" s="8">
        <v>0.99399999999999999</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18.2</v>
      </c>
      <c r="J31" s="91"/>
      <c r="K31" s="119">
        <v>18.8</v>
      </c>
      <c r="L31" s="91"/>
      <c r="M31" s="119">
        <v>19.399999999999999</v>
      </c>
      <c r="N31" s="91"/>
      <c r="O31" s="119">
        <v>19.5</v>
      </c>
      <c r="P31" s="67"/>
      <c r="Q31" s="91"/>
      <c r="R31" s="119">
        <v>19.5</v>
      </c>
      <c r="S31" s="91"/>
      <c r="T31" s="119">
        <v>15.1</v>
      </c>
      <c r="U31" s="91"/>
      <c r="V31" s="119">
        <v>15.5</v>
      </c>
      <c r="W31" s="67"/>
      <c r="X31" s="67"/>
      <c r="Y31" s="67"/>
      <c r="Z31" s="91"/>
      <c r="AA31" s="9">
        <v>16</v>
      </c>
      <c r="AB31" s="98">
        <v>16.100000000000001</v>
      </c>
      <c r="AC31" s="67"/>
      <c r="AD31" s="91"/>
      <c r="AE31" s="10">
        <v>16.3</v>
      </c>
    </row>
    <row r="32" spans="4:31" ht="20.25" customHeight="1" x14ac:dyDescent="0.25">
      <c r="E32" s="93" t="s">
        <v>948</v>
      </c>
      <c r="F32" s="67"/>
      <c r="G32" s="67"/>
      <c r="H32" s="94"/>
      <c r="I32" s="117">
        <v>0.9</v>
      </c>
      <c r="J32" s="91"/>
      <c r="K32" s="117">
        <v>0.9</v>
      </c>
      <c r="L32" s="91"/>
      <c r="M32" s="117">
        <v>1</v>
      </c>
      <c r="N32" s="91"/>
      <c r="O32" s="117">
        <v>1</v>
      </c>
      <c r="P32" s="67"/>
      <c r="Q32" s="91"/>
      <c r="R32" s="117">
        <v>1</v>
      </c>
      <c r="S32" s="91"/>
      <c r="T32" s="117">
        <v>0.8</v>
      </c>
      <c r="U32" s="91"/>
      <c r="V32" s="117">
        <v>0.8</v>
      </c>
      <c r="W32" s="67"/>
      <c r="X32" s="67"/>
      <c r="Y32" s="67"/>
      <c r="Z32" s="91"/>
      <c r="AA32" s="5">
        <v>0.8</v>
      </c>
      <c r="AB32" s="95">
        <v>0.8</v>
      </c>
      <c r="AC32" s="67"/>
      <c r="AD32" s="91"/>
      <c r="AE32" s="6">
        <v>0.8</v>
      </c>
    </row>
    <row r="33" spans="5:31" ht="20.25" customHeight="1" x14ac:dyDescent="0.25">
      <c r="E33" s="93" t="s">
        <v>949</v>
      </c>
      <c r="F33" s="67"/>
      <c r="G33" s="67"/>
      <c r="H33" s="94"/>
      <c r="I33" s="117" t="s">
        <v>1539</v>
      </c>
      <c r="J33" s="91"/>
      <c r="K33" s="117" t="s">
        <v>1539</v>
      </c>
      <c r="L33" s="91"/>
      <c r="M33" s="117" t="s">
        <v>1539</v>
      </c>
      <c r="N33" s="91"/>
      <c r="O33" s="117" t="s">
        <v>1539</v>
      </c>
      <c r="P33" s="67"/>
      <c r="Q33" s="91"/>
      <c r="R33" s="117" t="s">
        <v>1539</v>
      </c>
      <c r="S33" s="91"/>
      <c r="T33" s="117" t="s">
        <v>1539</v>
      </c>
      <c r="U33" s="91"/>
      <c r="V33" s="117" t="s">
        <v>1539</v>
      </c>
      <c r="W33" s="67"/>
      <c r="X33" s="67"/>
      <c r="Y33" s="67"/>
      <c r="Z33" s="91"/>
      <c r="AA33" s="5" t="s">
        <v>1539</v>
      </c>
      <c r="AB33" s="95" t="s">
        <v>1539</v>
      </c>
      <c r="AC33" s="67"/>
      <c r="AD33" s="91"/>
      <c r="AE33" s="6" t="s">
        <v>1539</v>
      </c>
    </row>
    <row r="34" spans="5:31" ht="13.15" customHeight="1" x14ac:dyDescent="0.25">
      <c r="E34" s="93" t="s">
        <v>56</v>
      </c>
      <c r="F34" s="67"/>
      <c r="G34" s="67"/>
      <c r="H34" s="94"/>
      <c r="I34" s="116">
        <v>18.2</v>
      </c>
      <c r="J34" s="91"/>
      <c r="K34" s="116">
        <v>18.8</v>
      </c>
      <c r="L34" s="91"/>
      <c r="M34" s="116">
        <v>19.399999999999999</v>
      </c>
      <c r="N34" s="91"/>
      <c r="O34" s="116">
        <v>19.5</v>
      </c>
      <c r="P34" s="67"/>
      <c r="Q34" s="91"/>
      <c r="R34" s="116">
        <v>19.5</v>
      </c>
      <c r="S34" s="91"/>
      <c r="T34" s="116">
        <v>15.1</v>
      </c>
      <c r="U34" s="91"/>
      <c r="V34" s="116">
        <v>15.5</v>
      </c>
      <c r="W34" s="67"/>
      <c r="X34" s="67"/>
      <c r="Y34" s="67"/>
      <c r="Z34" s="91"/>
      <c r="AA34" s="3">
        <v>16</v>
      </c>
      <c r="AB34" s="92">
        <v>16.100000000000001</v>
      </c>
      <c r="AC34" s="67"/>
      <c r="AD34" s="91"/>
      <c r="AE34" s="4">
        <v>16.3</v>
      </c>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25.7</v>
      </c>
      <c r="J37" s="91"/>
      <c r="K37" s="116">
        <v>25.7</v>
      </c>
      <c r="L37" s="91"/>
      <c r="M37" s="116">
        <v>25.7</v>
      </c>
      <c r="N37" s="91"/>
      <c r="O37" s="116">
        <v>25.7</v>
      </c>
      <c r="P37" s="67"/>
      <c r="Q37" s="91"/>
      <c r="R37" s="116">
        <v>25.7</v>
      </c>
      <c r="S37" s="91"/>
      <c r="T37" s="116">
        <v>28.4</v>
      </c>
      <c r="U37" s="91"/>
      <c r="V37" s="116">
        <v>28.4</v>
      </c>
      <c r="W37" s="67"/>
      <c r="X37" s="67"/>
      <c r="Y37" s="67"/>
      <c r="Z37" s="91"/>
      <c r="AA37" s="3">
        <v>28.4</v>
      </c>
      <c r="AB37" s="92">
        <v>28.4</v>
      </c>
      <c r="AC37" s="67"/>
      <c r="AD37" s="91"/>
      <c r="AE37" s="4">
        <v>28.4</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30" customHeight="1" x14ac:dyDescent="0.25">
      <c r="E41" s="133" t="s">
        <v>951</v>
      </c>
      <c r="F41" s="134"/>
      <c r="G41" s="134"/>
      <c r="H41" s="135"/>
      <c r="I41" s="160">
        <v>39</v>
      </c>
      <c r="J41" s="161"/>
      <c r="K41" s="160">
        <v>39</v>
      </c>
      <c r="L41" s="161"/>
      <c r="M41" s="160">
        <v>39</v>
      </c>
      <c r="N41" s="161"/>
      <c r="O41" s="160">
        <v>39</v>
      </c>
      <c r="P41" s="134"/>
      <c r="Q41" s="161"/>
      <c r="R41" s="160">
        <v>39</v>
      </c>
      <c r="S41" s="161"/>
      <c r="T41" s="160">
        <v>39</v>
      </c>
      <c r="U41" s="161"/>
      <c r="V41" s="160">
        <v>39</v>
      </c>
      <c r="W41" s="134"/>
      <c r="X41" s="134"/>
      <c r="Y41" s="134"/>
      <c r="Z41" s="161"/>
      <c r="AA41" s="28">
        <v>39</v>
      </c>
      <c r="AB41" s="162">
        <v>39</v>
      </c>
      <c r="AC41" s="134"/>
      <c r="AD41" s="161"/>
      <c r="AE41" s="29">
        <v>39</v>
      </c>
    </row>
    <row r="42" spans="5:31" ht="28.5" customHeight="1" x14ac:dyDescent="0.25">
      <c r="E42" s="133" t="s">
        <v>85</v>
      </c>
      <c r="F42" s="134"/>
      <c r="G42" s="134"/>
      <c r="H42" s="135"/>
      <c r="I42" s="160">
        <v>15</v>
      </c>
      <c r="J42" s="161"/>
      <c r="K42" s="160">
        <v>15</v>
      </c>
      <c r="L42" s="161"/>
      <c r="M42" s="160">
        <v>15</v>
      </c>
      <c r="N42" s="161"/>
      <c r="O42" s="160">
        <v>15</v>
      </c>
      <c r="P42" s="134"/>
      <c r="Q42" s="161"/>
      <c r="R42" s="160">
        <v>15</v>
      </c>
      <c r="S42" s="161"/>
      <c r="T42" s="160">
        <v>15</v>
      </c>
      <c r="U42" s="161"/>
      <c r="V42" s="160">
        <v>15</v>
      </c>
      <c r="W42" s="134"/>
      <c r="X42" s="134"/>
      <c r="Y42" s="134"/>
      <c r="Z42" s="161"/>
      <c r="AA42" s="28">
        <v>15</v>
      </c>
      <c r="AB42" s="162">
        <v>15</v>
      </c>
      <c r="AC42" s="134"/>
      <c r="AD42" s="161"/>
      <c r="AE42" s="29">
        <v>15</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Gxx2uY40RC2FwHwYqHL45Jm2pLOqHuJya77bo1k312ByBrVju5YL9QXQiwkBa8nWSIbCmO+CHmnNF0ocD936fQ==" saltValue="Fr7xy5jSfap/yc9HVZmS2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4E267CA9-23CF-41B5-9CF7-E106CE9130CA}"/>
    <hyperlink ref="E51" location="INDEX!A1" display="Return to Index" xr:uid="{7451AEBC-44F9-45DE-904E-3DA68E2EABE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KILK - Kilkivan BSP (132/66kV)</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8"/>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1540</v>
      </c>
      <c r="J3" s="69"/>
      <c r="K3" s="69"/>
      <c r="L3" s="69"/>
      <c r="M3" s="69"/>
      <c r="N3" s="69"/>
      <c r="O3" s="69"/>
      <c r="P3" s="69"/>
      <c r="Q3" s="69"/>
      <c r="R3" s="69"/>
      <c r="S3" s="69"/>
      <c r="V3" s="71" t="s">
        <v>929</v>
      </c>
      <c r="W3" s="69"/>
      <c r="Y3" s="72" t="s">
        <v>964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1541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7.5</v>
      </c>
      <c r="K26" s="91"/>
      <c r="L26" s="116">
        <v>7.5</v>
      </c>
      <c r="M26" s="91"/>
      <c r="N26" s="116">
        <v>7.5</v>
      </c>
      <c r="O26" s="91"/>
      <c r="P26" s="116">
        <v>7.5</v>
      </c>
      <c r="Q26" s="67"/>
      <c r="R26" s="91"/>
      <c r="S26" s="116">
        <v>7.5</v>
      </c>
      <c r="T26" s="91"/>
      <c r="U26" s="116">
        <v>8.9</v>
      </c>
      <c r="V26" s="91"/>
      <c r="W26" s="116">
        <v>8.9</v>
      </c>
      <c r="X26" s="67"/>
      <c r="Y26" s="67"/>
      <c r="Z26" s="67"/>
      <c r="AA26" s="91"/>
      <c r="AB26" s="3">
        <v>8.9</v>
      </c>
      <c r="AC26" s="92">
        <v>8.9</v>
      </c>
      <c r="AD26" s="67"/>
      <c r="AE26" s="91"/>
      <c r="AF26" s="4">
        <v>8.9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v>
      </c>
      <c r="K28" s="91"/>
      <c r="L28" s="116">
        <v>2.1</v>
      </c>
      <c r="M28" s="91"/>
      <c r="N28" s="116">
        <v>2.1</v>
      </c>
      <c r="O28" s="91"/>
      <c r="P28" s="116">
        <v>2.1</v>
      </c>
      <c r="Q28" s="67"/>
      <c r="R28" s="91"/>
      <c r="S28" s="116">
        <v>2.1</v>
      </c>
      <c r="T28" s="91"/>
      <c r="U28" s="116">
        <v>2.4</v>
      </c>
      <c r="V28" s="91"/>
      <c r="W28" s="116">
        <v>2.4</v>
      </c>
      <c r="X28" s="67"/>
      <c r="Y28" s="67"/>
      <c r="Z28" s="67"/>
      <c r="AA28" s="91"/>
      <c r="AB28" s="3">
        <v>2.4</v>
      </c>
      <c r="AC28" s="92">
        <v>2.4</v>
      </c>
      <c r="AD28" s="67"/>
      <c r="AE28" s="91"/>
      <c r="AF28" s="4">
        <v>2.4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0.96699999999999997</v>
      </c>
      <c r="K31" s="91"/>
      <c r="L31" s="118">
        <v>0.96699999999999997</v>
      </c>
      <c r="M31" s="91"/>
      <c r="N31" s="118">
        <v>0.96699999999999997</v>
      </c>
      <c r="O31" s="91"/>
      <c r="P31" s="118">
        <v>0.96699999999999997</v>
      </c>
      <c r="Q31" s="67"/>
      <c r="R31" s="91"/>
      <c r="S31" s="118">
        <v>0.96699999999999997</v>
      </c>
      <c r="T31" s="91"/>
      <c r="U31" s="118">
        <v>0.97099999999999997</v>
      </c>
      <c r="V31" s="91"/>
      <c r="W31" s="118">
        <v>0.97099999999999997</v>
      </c>
      <c r="X31" s="67"/>
      <c r="Y31" s="67"/>
      <c r="Z31" s="67"/>
      <c r="AA31" s="91"/>
      <c r="AB31" s="7">
        <v>0.97099999999999997</v>
      </c>
      <c r="AC31" s="96">
        <v>0.97099999999999997</v>
      </c>
      <c r="AD31" s="67"/>
      <c r="AE31" s="91"/>
      <c r="AF31" s="8">
        <v>0.97099999999999997</v>
      </c>
    </row>
    <row r="32" spans="4:32" ht="13.15" customHeight="1" x14ac:dyDescent="0.25">
      <c r="E32" s="93" t="s">
        <v>40</v>
      </c>
      <c r="F32" s="67"/>
      <c r="G32" s="67"/>
      <c r="H32" s="67"/>
      <c r="I32" s="94"/>
      <c r="J32" s="116">
        <v>4.3</v>
      </c>
      <c r="K32" s="91"/>
      <c r="L32" s="116">
        <v>4.3</v>
      </c>
      <c r="M32" s="91"/>
      <c r="N32" s="116">
        <v>4.3</v>
      </c>
      <c r="O32" s="91"/>
      <c r="P32" s="116">
        <v>4.3</v>
      </c>
      <c r="Q32" s="67"/>
      <c r="R32" s="91"/>
      <c r="S32" s="116">
        <v>4.3</v>
      </c>
      <c r="T32" s="91"/>
      <c r="U32" s="116">
        <v>4.5</v>
      </c>
      <c r="V32" s="91"/>
      <c r="W32" s="116">
        <v>4.5</v>
      </c>
      <c r="X32" s="67"/>
      <c r="Y32" s="67"/>
      <c r="Z32" s="67"/>
      <c r="AA32" s="91"/>
      <c r="AB32" s="3">
        <v>4.5</v>
      </c>
      <c r="AC32" s="92">
        <v>4.5</v>
      </c>
      <c r="AD32" s="67"/>
      <c r="AE32" s="91"/>
      <c r="AF32" s="4">
        <v>4.5</v>
      </c>
    </row>
    <row r="33" spans="5:32" ht="13.15" customHeight="1" x14ac:dyDescent="0.25">
      <c r="E33" s="97" t="s">
        <v>44</v>
      </c>
      <c r="F33" s="67"/>
      <c r="G33" s="67"/>
      <c r="H33" s="67"/>
      <c r="I33" s="94"/>
      <c r="J33" s="119">
        <v>1.9</v>
      </c>
      <c r="K33" s="91"/>
      <c r="L33" s="119">
        <v>2</v>
      </c>
      <c r="M33" s="91"/>
      <c r="N33" s="119">
        <v>2</v>
      </c>
      <c r="O33" s="91"/>
      <c r="P33" s="119">
        <v>2</v>
      </c>
      <c r="Q33" s="67"/>
      <c r="R33" s="91"/>
      <c r="S33" s="119">
        <v>2</v>
      </c>
      <c r="T33" s="91"/>
      <c r="U33" s="119">
        <v>2.2000000000000002</v>
      </c>
      <c r="V33" s="91"/>
      <c r="W33" s="119">
        <v>2.2000000000000002</v>
      </c>
      <c r="X33" s="67"/>
      <c r="Y33" s="67"/>
      <c r="Z33" s="67"/>
      <c r="AA33" s="91"/>
      <c r="AB33" s="9">
        <v>2.2999999999999998</v>
      </c>
      <c r="AC33" s="98">
        <v>2.2999999999999998</v>
      </c>
      <c r="AD33" s="67"/>
      <c r="AE33" s="91"/>
      <c r="AF33" s="10">
        <v>2.2999999999999998</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v>
      </c>
      <c r="K43" s="103"/>
      <c r="L43" s="102">
        <v>6</v>
      </c>
      <c r="M43" s="103"/>
      <c r="N43" s="102">
        <v>6</v>
      </c>
      <c r="O43" s="103"/>
      <c r="P43" s="102">
        <v>6</v>
      </c>
      <c r="Q43" s="100"/>
      <c r="R43" s="103"/>
      <c r="S43" s="102">
        <v>6</v>
      </c>
      <c r="T43" s="103"/>
      <c r="U43" s="113">
        <v>6</v>
      </c>
      <c r="V43" s="114"/>
      <c r="W43" s="102">
        <v>6</v>
      </c>
      <c r="X43" s="100"/>
      <c r="Y43" s="100"/>
      <c r="Z43" s="100"/>
      <c r="AA43" s="103"/>
      <c r="AB43" s="18">
        <v>6</v>
      </c>
      <c r="AC43" s="102">
        <v>6</v>
      </c>
      <c r="AD43" s="100"/>
      <c r="AE43" s="103"/>
      <c r="AF43" s="19">
        <v>6</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uXaY4vREwkx4w2rofeYgS4sA8Vio8qrYM7VnvcvlzcLrnyc3Ob4DsucF6Zl6s1bHgdAYhq5/ZlyDTYwDAM5Gg==" saltValue="WTQukR4eWts0tlqqyibMJ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3736319-AB5D-4D71-8A64-C60157272F5E}"/>
    <hyperlink ref="E53" location="INDEX!A1" display="Return to Index" xr:uid="{9E014EC2-A62A-404E-B498-25A201D260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KILL - Killarney (33/11kV)</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9"/>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1542</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1543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1544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1545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57.4</v>
      </c>
      <c r="K26" s="91"/>
      <c r="L26" s="116">
        <v>57.4</v>
      </c>
      <c r="M26" s="91"/>
      <c r="N26" s="116">
        <v>57.4</v>
      </c>
      <c r="O26" s="91"/>
      <c r="P26" s="116">
        <v>57.4</v>
      </c>
      <c r="Q26" s="67"/>
      <c r="R26" s="91"/>
      <c r="S26" s="116">
        <v>57.4</v>
      </c>
      <c r="T26" s="91"/>
      <c r="U26" s="116">
        <v>64.7</v>
      </c>
      <c r="V26" s="91"/>
      <c r="W26" s="116">
        <v>64.7</v>
      </c>
      <c r="X26" s="67"/>
      <c r="Y26" s="67"/>
      <c r="Z26" s="67"/>
      <c r="AA26" s="91"/>
      <c r="AB26" s="3">
        <v>64.7</v>
      </c>
      <c r="AC26" s="92">
        <v>64.7</v>
      </c>
      <c r="AD26" s="67"/>
      <c r="AE26" s="91"/>
      <c r="AF26" s="4">
        <v>64.7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25.5</v>
      </c>
      <c r="K28" s="91"/>
      <c r="L28" s="116">
        <v>25.7</v>
      </c>
      <c r="M28" s="91"/>
      <c r="N28" s="116">
        <v>25.9</v>
      </c>
      <c r="O28" s="91"/>
      <c r="P28" s="116">
        <v>26</v>
      </c>
      <c r="Q28" s="67"/>
      <c r="R28" s="91"/>
      <c r="S28" s="116">
        <v>26.1</v>
      </c>
      <c r="T28" s="91"/>
      <c r="U28" s="116">
        <v>26.1</v>
      </c>
      <c r="V28" s="91"/>
      <c r="W28" s="116">
        <v>26.2</v>
      </c>
      <c r="X28" s="67"/>
      <c r="Y28" s="67"/>
      <c r="Z28" s="67"/>
      <c r="AA28" s="91"/>
      <c r="AB28" s="3">
        <v>26.5</v>
      </c>
      <c r="AC28" s="92">
        <v>26.6</v>
      </c>
      <c r="AD28" s="67"/>
      <c r="AE28" s="91"/>
      <c r="AF28" s="4">
        <v>26.9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0.96799999999999997</v>
      </c>
      <c r="K31" s="91"/>
      <c r="L31" s="118">
        <v>0.96799999999999997</v>
      </c>
      <c r="M31" s="91"/>
      <c r="N31" s="118">
        <v>0.96799999999999997</v>
      </c>
      <c r="O31" s="91"/>
      <c r="P31" s="118">
        <v>0.96799999999999997</v>
      </c>
      <c r="Q31" s="67"/>
      <c r="R31" s="91"/>
      <c r="S31" s="118">
        <v>0.96799999999999997</v>
      </c>
      <c r="T31" s="91"/>
      <c r="U31" s="118">
        <v>0.98699999999999999</v>
      </c>
      <c r="V31" s="91"/>
      <c r="W31" s="118">
        <v>0.98699999999999999</v>
      </c>
      <c r="X31" s="67"/>
      <c r="Y31" s="67"/>
      <c r="Z31" s="67"/>
      <c r="AA31" s="91"/>
      <c r="AB31" s="7">
        <v>0.98699999999999999</v>
      </c>
      <c r="AC31" s="96">
        <v>0.98699999999999999</v>
      </c>
      <c r="AD31" s="67"/>
      <c r="AE31" s="91"/>
      <c r="AF31" s="8">
        <v>0.98699999999999999</v>
      </c>
    </row>
    <row r="32" spans="4:32" ht="13.15" customHeight="1" x14ac:dyDescent="0.25">
      <c r="E32" s="93" t="s">
        <v>40</v>
      </c>
      <c r="F32" s="67"/>
      <c r="G32" s="67"/>
      <c r="H32" s="67"/>
      <c r="I32" s="94"/>
      <c r="J32" s="116">
        <v>32.5</v>
      </c>
      <c r="K32" s="91"/>
      <c r="L32" s="116">
        <v>32.5</v>
      </c>
      <c r="M32" s="91"/>
      <c r="N32" s="116">
        <v>32.5</v>
      </c>
      <c r="O32" s="91"/>
      <c r="P32" s="116">
        <v>32.5</v>
      </c>
      <c r="Q32" s="67"/>
      <c r="R32" s="91"/>
      <c r="S32" s="116">
        <v>32.5</v>
      </c>
      <c r="T32" s="91"/>
      <c r="U32" s="116">
        <v>36.200000000000003</v>
      </c>
      <c r="V32" s="91"/>
      <c r="W32" s="116">
        <v>36.200000000000003</v>
      </c>
      <c r="X32" s="67"/>
      <c r="Y32" s="67"/>
      <c r="Z32" s="67"/>
      <c r="AA32" s="91"/>
      <c r="AB32" s="3">
        <v>36.200000000000003</v>
      </c>
      <c r="AC32" s="92">
        <v>36.200000000000003</v>
      </c>
      <c r="AD32" s="67"/>
      <c r="AE32" s="91"/>
      <c r="AF32" s="4">
        <v>36.200000000000003</v>
      </c>
    </row>
    <row r="33" spans="5:32" ht="13.15" customHeight="1" x14ac:dyDescent="0.25">
      <c r="E33" s="97" t="s">
        <v>44</v>
      </c>
      <c r="F33" s="67"/>
      <c r="G33" s="67"/>
      <c r="H33" s="67"/>
      <c r="I33" s="94"/>
      <c r="J33" s="119">
        <v>23.4</v>
      </c>
      <c r="K33" s="91"/>
      <c r="L33" s="119">
        <v>23.6</v>
      </c>
      <c r="M33" s="91"/>
      <c r="N33" s="119">
        <v>23.8</v>
      </c>
      <c r="O33" s="91"/>
      <c r="P33" s="119">
        <v>23.9</v>
      </c>
      <c r="Q33" s="67"/>
      <c r="R33" s="91"/>
      <c r="S33" s="119">
        <v>24</v>
      </c>
      <c r="T33" s="91"/>
      <c r="U33" s="119">
        <v>23.8</v>
      </c>
      <c r="V33" s="91"/>
      <c r="W33" s="119">
        <v>23.9</v>
      </c>
      <c r="X33" s="67"/>
      <c r="Y33" s="67"/>
      <c r="Z33" s="67"/>
      <c r="AA33" s="91"/>
      <c r="AB33" s="9">
        <v>24.1</v>
      </c>
      <c r="AC33" s="98">
        <v>24.3</v>
      </c>
      <c r="AD33" s="67"/>
      <c r="AE33" s="91"/>
      <c r="AF33" s="10">
        <v>24.5</v>
      </c>
    </row>
    <row r="34" spans="5:32" ht="20.25" customHeight="1" x14ac:dyDescent="0.25">
      <c r="E34" s="93" t="s">
        <v>948</v>
      </c>
      <c r="F34" s="67"/>
      <c r="G34" s="67"/>
      <c r="H34" s="67"/>
      <c r="I34" s="94"/>
      <c r="J34" s="117">
        <v>1.2</v>
      </c>
      <c r="K34" s="91"/>
      <c r="L34" s="117">
        <v>1.2</v>
      </c>
      <c r="M34" s="91"/>
      <c r="N34" s="117">
        <v>1.2</v>
      </c>
      <c r="O34" s="91"/>
      <c r="P34" s="117">
        <v>1.2</v>
      </c>
      <c r="Q34" s="67"/>
      <c r="R34" s="91"/>
      <c r="S34" s="117">
        <v>1.2</v>
      </c>
      <c r="T34" s="91"/>
      <c r="U34" s="117">
        <v>1.2</v>
      </c>
      <c r="V34" s="91"/>
      <c r="W34" s="117">
        <v>1.2</v>
      </c>
      <c r="X34" s="67"/>
      <c r="Y34" s="67"/>
      <c r="Z34" s="67"/>
      <c r="AA34" s="91"/>
      <c r="AB34" s="5">
        <v>1.2</v>
      </c>
      <c r="AC34" s="95">
        <v>1.2</v>
      </c>
      <c r="AD34" s="67"/>
      <c r="AE34" s="91"/>
      <c r="AF34" s="6">
        <v>1.2</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v>
      </c>
      <c r="K43" s="103"/>
      <c r="L43" s="102">
        <v>40</v>
      </c>
      <c r="M43" s="103"/>
      <c r="N43" s="102">
        <v>40</v>
      </c>
      <c r="O43" s="103"/>
      <c r="P43" s="102">
        <v>40</v>
      </c>
      <c r="Q43" s="100"/>
      <c r="R43" s="103"/>
      <c r="S43" s="102">
        <v>40</v>
      </c>
      <c r="T43" s="103"/>
      <c r="U43" s="113">
        <v>40</v>
      </c>
      <c r="V43" s="114"/>
      <c r="W43" s="102">
        <v>40</v>
      </c>
      <c r="X43" s="100"/>
      <c r="Y43" s="100"/>
      <c r="Z43" s="100"/>
      <c r="AA43" s="103"/>
      <c r="AB43" s="18">
        <v>40</v>
      </c>
      <c r="AC43" s="102">
        <v>40</v>
      </c>
      <c r="AD43" s="100"/>
      <c r="AE43" s="103"/>
      <c r="AF43" s="19">
        <v>40</v>
      </c>
    </row>
    <row r="44" spans="5:32" ht="22.5" customHeight="1" x14ac:dyDescent="0.25">
      <c r="E44" s="99" t="s">
        <v>85</v>
      </c>
      <c r="F44" s="100"/>
      <c r="G44" s="100"/>
      <c r="H44" s="100"/>
      <c r="I44" s="101"/>
      <c r="J44" s="102">
        <v>20</v>
      </c>
      <c r="K44" s="103"/>
      <c r="L44" s="102">
        <v>20</v>
      </c>
      <c r="M44" s="103"/>
      <c r="N44" s="102">
        <v>20</v>
      </c>
      <c r="O44" s="103"/>
      <c r="P44" s="102">
        <v>20</v>
      </c>
      <c r="Q44" s="100"/>
      <c r="R44" s="103"/>
      <c r="S44" s="102">
        <v>20</v>
      </c>
      <c r="T44" s="103"/>
      <c r="U44" s="102">
        <v>20</v>
      </c>
      <c r="V44" s="103"/>
      <c r="W44" s="102">
        <v>20</v>
      </c>
      <c r="X44" s="100"/>
      <c r="Y44" s="100"/>
      <c r="Z44" s="100"/>
      <c r="AA44" s="103"/>
      <c r="AB44" s="18">
        <v>20</v>
      </c>
      <c r="AC44" s="102">
        <v>20</v>
      </c>
      <c r="AD44" s="100"/>
      <c r="AE44" s="103"/>
      <c r="AF44" s="19">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OPB8ldQETSf9PFy/LFit8cOpICW+dYO8P7FFtWEAApGLKTnBwMug2VF1nKXh0n7Iyb5vhyHO+8tkqEeZomAY4g==" saltValue="7rgFBcaVQBqII6TShrlCH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4484CF9-E7EF-49A3-9E43-62A3C1A2EE18}"/>
    <hyperlink ref="E53" location="INDEX!A1" display="Return to Index" xr:uid="{069074A9-BB30-465C-9F4B-3CCE6B45FD5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KING - Kingaroy (66/11kV)</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0"/>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1546</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1547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9.6999999999999993</v>
      </c>
      <c r="K26" s="91"/>
      <c r="L26" s="116">
        <v>9.6999999999999993</v>
      </c>
      <c r="M26" s="91"/>
      <c r="N26" s="116">
        <v>9.6999999999999993</v>
      </c>
      <c r="O26" s="91"/>
      <c r="P26" s="116">
        <v>9.6999999999999993</v>
      </c>
      <c r="Q26" s="67"/>
      <c r="R26" s="91"/>
      <c r="S26" s="116">
        <v>9.6999999999999993</v>
      </c>
      <c r="T26" s="91"/>
      <c r="U26" s="116">
        <v>10.9</v>
      </c>
      <c r="V26" s="91"/>
      <c r="W26" s="116">
        <v>10.9</v>
      </c>
      <c r="X26" s="67"/>
      <c r="Y26" s="67"/>
      <c r="Z26" s="67"/>
      <c r="AA26" s="91"/>
      <c r="AB26" s="3">
        <v>10.9</v>
      </c>
      <c r="AC26" s="92">
        <v>10.9</v>
      </c>
      <c r="AD26" s="67"/>
      <c r="AE26" s="91"/>
      <c r="AF26" s="4">
        <v>10.9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8.4</v>
      </c>
      <c r="K28" s="91"/>
      <c r="L28" s="116">
        <v>8.4</v>
      </c>
      <c r="M28" s="91"/>
      <c r="N28" s="116">
        <v>8.5</v>
      </c>
      <c r="O28" s="91"/>
      <c r="P28" s="116">
        <v>8.6</v>
      </c>
      <c r="Q28" s="67"/>
      <c r="R28" s="91"/>
      <c r="S28" s="116">
        <v>8.5</v>
      </c>
      <c r="T28" s="91"/>
      <c r="U28" s="116">
        <v>5.3</v>
      </c>
      <c r="V28" s="91"/>
      <c r="W28" s="116">
        <v>5.3</v>
      </c>
      <c r="X28" s="67"/>
      <c r="Y28" s="67"/>
      <c r="Z28" s="67"/>
      <c r="AA28" s="91"/>
      <c r="AB28" s="3">
        <v>5.4</v>
      </c>
      <c r="AC28" s="92">
        <v>5.4</v>
      </c>
      <c r="AD28" s="67"/>
      <c r="AE28" s="91"/>
      <c r="AF28" s="4">
        <v>5.4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0.85099999999999998</v>
      </c>
      <c r="K31" s="91"/>
      <c r="L31" s="118">
        <v>0.84699999999999998</v>
      </c>
      <c r="M31" s="91"/>
      <c r="N31" s="118">
        <v>0.85099999999999998</v>
      </c>
      <c r="O31" s="91"/>
      <c r="P31" s="118">
        <v>0.85099999999999998</v>
      </c>
      <c r="Q31" s="67"/>
      <c r="R31" s="91"/>
      <c r="S31" s="118">
        <v>0.84699999999999998</v>
      </c>
      <c r="T31" s="91"/>
      <c r="U31" s="118">
        <v>0.78300000000000003</v>
      </c>
      <c r="V31" s="91"/>
      <c r="W31" s="118">
        <v>0.78300000000000003</v>
      </c>
      <c r="X31" s="67"/>
      <c r="Y31" s="67"/>
      <c r="Z31" s="67"/>
      <c r="AA31" s="91"/>
      <c r="AB31" s="7">
        <v>0.78300000000000003</v>
      </c>
      <c r="AC31" s="96">
        <v>0.78300000000000003</v>
      </c>
      <c r="AD31" s="67"/>
      <c r="AE31" s="91"/>
      <c r="AF31" s="8">
        <v>0.78300000000000003</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8.1999999999999993</v>
      </c>
      <c r="K33" s="91"/>
      <c r="L33" s="119">
        <v>8.1999999999999993</v>
      </c>
      <c r="M33" s="91"/>
      <c r="N33" s="119">
        <v>8.3000000000000007</v>
      </c>
      <c r="O33" s="91"/>
      <c r="P33" s="119">
        <v>8.4</v>
      </c>
      <c r="Q33" s="67"/>
      <c r="R33" s="91"/>
      <c r="S33" s="119">
        <v>8.3000000000000007</v>
      </c>
      <c r="T33" s="91"/>
      <c r="U33" s="119">
        <v>5.4</v>
      </c>
      <c r="V33" s="91"/>
      <c r="W33" s="119">
        <v>5.4</v>
      </c>
      <c r="X33" s="67"/>
      <c r="Y33" s="67"/>
      <c r="Z33" s="67"/>
      <c r="AA33" s="91"/>
      <c r="AB33" s="9">
        <v>5.5</v>
      </c>
      <c r="AC33" s="98">
        <v>5.5</v>
      </c>
      <c r="AD33" s="67"/>
      <c r="AE33" s="91"/>
      <c r="AF33" s="10">
        <v>5.6</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1549</v>
      </c>
      <c r="K35" s="91"/>
      <c r="L35" s="117" t="s">
        <v>1549</v>
      </c>
      <c r="M35" s="91"/>
      <c r="N35" s="117" t="s">
        <v>1549</v>
      </c>
      <c r="O35" s="91"/>
      <c r="P35" s="117" t="s">
        <v>1549</v>
      </c>
      <c r="Q35" s="67"/>
      <c r="R35" s="91"/>
      <c r="S35" s="117" t="s">
        <v>1549</v>
      </c>
      <c r="T35" s="91"/>
      <c r="U35" s="117" t="s">
        <v>1549</v>
      </c>
      <c r="V35" s="91"/>
      <c r="W35" s="117" t="s">
        <v>1549</v>
      </c>
      <c r="X35" s="67"/>
      <c r="Y35" s="67"/>
      <c r="Z35" s="67"/>
      <c r="AA35" s="91"/>
      <c r="AB35" s="5" t="s">
        <v>1549</v>
      </c>
      <c r="AC35" s="95" t="s">
        <v>1549</v>
      </c>
      <c r="AD35" s="67"/>
      <c r="AE35" s="91"/>
      <c r="AF35" s="6" t="s">
        <v>1549</v>
      </c>
    </row>
    <row r="36" spans="5:32" ht="13.15" customHeight="1" x14ac:dyDescent="0.25">
      <c r="E36" s="93" t="s">
        <v>56</v>
      </c>
      <c r="F36" s="67"/>
      <c r="G36" s="67"/>
      <c r="H36" s="67"/>
      <c r="I36" s="94"/>
      <c r="J36" s="116">
        <v>8.1999999999999993</v>
      </c>
      <c r="K36" s="91"/>
      <c r="L36" s="116">
        <v>8.1999999999999993</v>
      </c>
      <c r="M36" s="91"/>
      <c r="N36" s="116">
        <v>8.3000000000000007</v>
      </c>
      <c r="O36" s="91"/>
      <c r="P36" s="116">
        <v>8.4</v>
      </c>
      <c r="Q36" s="67"/>
      <c r="R36" s="91"/>
      <c r="S36" s="116">
        <v>8.3000000000000007</v>
      </c>
      <c r="T36" s="91"/>
      <c r="U36" s="116">
        <v>5.4</v>
      </c>
      <c r="V36" s="91"/>
      <c r="W36" s="116">
        <v>5.4</v>
      </c>
      <c r="X36" s="67"/>
      <c r="Y36" s="67"/>
      <c r="Z36" s="67"/>
      <c r="AA36" s="91"/>
      <c r="AB36" s="3">
        <v>5.5</v>
      </c>
      <c r="AC36" s="92">
        <v>5.5</v>
      </c>
      <c r="AD36" s="67"/>
      <c r="AE36" s="91"/>
      <c r="AF36" s="4">
        <v>5.6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1.3</v>
      </c>
      <c r="K40" s="91"/>
      <c r="L40" s="116">
        <v>1.3</v>
      </c>
      <c r="M40" s="91"/>
      <c r="N40" s="116">
        <v>1.3</v>
      </c>
      <c r="O40" s="91"/>
      <c r="P40" s="116">
        <v>1.3</v>
      </c>
      <c r="Q40" s="67"/>
      <c r="R40" s="91"/>
      <c r="S40" s="116">
        <v>1.3</v>
      </c>
      <c r="T40" s="91"/>
      <c r="U40" s="116">
        <v>1.3</v>
      </c>
      <c r="V40" s="91"/>
      <c r="W40" s="116">
        <v>1.3</v>
      </c>
      <c r="X40" s="67"/>
      <c r="Y40" s="67"/>
      <c r="Z40" s="67"/>
      <c r="AA40" s="91"/>
      <c r="AB40" s="3">
        <v>1.3</v>
      </c>
      <c r="AC40" s="92">
        <v>1.3</v>
      </c>
      <c r="AD40" s="67"/>
      <c r="AE40" s="91"/>
      <c r="AF40" s="4">
        <v>1.3</v>
      </c>
    </row>
    <row r="41" spans="5:32" x14ac:dyDescent="0.25">
      <c r="E41" s="93" t="s">
        <v>77</v>
      </c>
      <c r="F41" s="67"/>
      <c r="G41" s="67"/>
      <c r="H41" s="67"/>
      <c r="I41" s="94"/>
      <c r="J41" s="116">
        <v>7</v>
      </c>
      <c r="K41" s="91"/>
      <c r="L41" s="116">
        <v>7</v>
      </c>
      <c r="M41" s="91"/>
      <c r="N41" s="116">
        <v>7</v>
      </c>
      <c r="O41" s="91"/>
      <c r="P41" s="116">
        <v>7</v>
      </c>
      <c r="Q41" s="67"/>
      <c r="R41" s="91"/>
      <c r="S41" s="116">
        <v>7</v>
      </c>
      <c r="T41" s="91"/>
      <c r="U41" s="116">
        <v>7</v>
      </c>
      <c r="V41" s="91"/>
      <c r="W41" s="116">
        <v>7</v>
      </c>
      <c r="X41" s="67"/>
      <c r="Y41" s="67"/>
      <c r="Z41" s="67"/>
      <c r="AA41" s="91"/>
      <c r="AB41" s="3">
        <v>7</v>
      </c>
      <c r="AC41" s="92">
        <v>7</v>
      </c>
      <c r="AD41" s="67"/>
      <c r="AE41" s="91"/>
      <c r="AF41" s="4">
        <v>7</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5">
        <v>10</v>
      </c>
      <c r="V43" s="126"/>
      <c r="W43" s="120">
        <v>10</v>
      </c>
      <c r="X43" s="122"/>
      <c r="Y43" s="122"/>
      <c r="Z43" s="122"/>
      <c r="AA43" s="121"/>
      <c r="AB43" s="23">
        <v>10</v>
      </c>
      <c r="AC43" s="120">
        <v>10</v>
      </c>
      <c r="AD43" s="122"/>
      <c r="AE43" s="121"/>
      <c r="AF43" s="24">
        <v>10</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5YmJEIhiLUw6oa27KHp6xAR3E8EnbkDBvLcQSkVkMPJLNXB36yBzoGy8vxwweVdLMUcyUEQdDw93SQ7E3fHM1Q==" saltValue="QrxnZTvwXNN2gqb9FNUvl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992B548-E0A7-4559-B3BE-EC52D92646A8}"/>
    <hyperlink ref="E53" location="INDEX!A1" display="Return to Index" xr:uid="{0AA9A7EA-0CAA-4BF9-B5AD-7C789A5F6D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KIRK - Kirknie (66/11kV)</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7"/>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1550</v>
      </c>
      <c r="J3" s="69"/>
      <c r="K3" s="69"/>
      <c r="L3" s="69"/>
      <c r="M3" s="69"/>
      <c r="N3" s="69"/>
      <c r="O3" s="69"/>
      <c r="P3" s="69"/>
      <c r="Q3" s="69"/>
      <c r="R3" s="69"/>
      <c r="S3" s="69"/>
      <c r="V3" s="71" t="s">
        <v>929</v>
      </c>
      <c r="W3" s="69"/>
      <c r="Y3" s="72" t="s">
        <v>1551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v>
      </c>
      <c r="K26" s="91"/>
      <c r="L26" s="116">
        <v>2</v>
      </c>
      <c r="M26" s="91"/>
      <c r="N26" s="116">
        <v>2</v>
      </c>
      <c r="O26" s="91"/>
      <c r="P26" s="116">
        <v>2</v>
      </c>
      <c r="Q26" s="67"/>
      <c r="R26" s="91"/>
      <c r="S26" s="116">
        <v>2</v>
      </c>
      <c r="T26" s="91"/>
      <c r="U26" s="116">
        <v>2</v>
      </c>
      <c r="V26" s="91"/>
      <c r="W26" s="116">
        <v>2</v>
      </c>
      <c r="X26" s="67"/>
      <c r="Y26" s="67"/>
      <c r="Z26" s="67"/>
      <c r="AA26" s="91"/>
      <c r="AB26" s="3">
        <v>2</v>
      </c>
      <c r="AC26" s="92">
        <v>2</v>
      </c>
      <c r="AD26" s="67"/>
      <c r="AE26" s="91"/>
      <c r="AF26" s="4">
        <v>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0.7</v>
      </c>
      <c r="K28" s="91"/>
      <c r="L28" s="116">
        <v>0.8</v>
      </c>
      <c r="M28" s="91"/>
      <c r="N28" s="116">
        <v>0.8</v>
      </c>
      <c r="O28" s="91"/>
      <c r="P28" s="116">
        <v>0.8</v>
      </c>
      <c r="Q28" s="67"/>
      <c r="R28" s="91"/>
      <c r="S28" s="116">
        <v>0.8</v>
      </c>
      <c r="T28" s="91"/>
      <c r="U28" s="116">
        <v>0.7</v>
      </c>
      <c r="V28" s="91"/>
      <c r="W28" s="116">
        <v>0.7</v>
      </c>
      <c r="X28" s="67"/>
      <c r="Y28" s="67"/>
      <c r="Z28" s="67"/>
      <c r="AA28" s="91"/>
      <c r="AB28" s="3">
        <v>0.7</v>
      </c>
      <c r="AC28" s="92">
        <v>0.7</v>
      </c>
      <c r="AD28" s="67"/>
      <c r="AE28" s="91"/>
      <c r="AF28" s="4">
        <v>0.7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0.95199999999999996</v>
      </c>
      <c r="K31" s="91"/>
      <c r="L31" s="118">
        <v>0.96099999999999997</v>
      </c>
      <c r="M31" s="91"/>
      <c r="N31" s="118">
        <v>0.96099999999999997</v>
      </c>
      <c r="O31" s="91"/>
      <c r="P31" s="118">
        <v>0.96099999999999997</v>
      </c>
      <c r="Q31" s="67"/>
      <c r="R31" s="91"/>
      <c r="S31" s="118">
        <v>0.96099999999999997</v>
      </c>
      <c r="T31" s="91"/>
      <c r="U31" s="118">
        <v>0.97699999999999998</v>
      </c>
      <c r="V31" s="91"/>
      <c r="W31" s="118">
        <v>0.97699999999999998</v>
      </c>
      <c r="X31" s="67"/>
      <c r="Y31" s="67"/>
      <c r="Z31" s="67"/>
      <c r="AA31" s="91"/>
      <c r="AB31" s="7">
        <v>0.97699999999999998</v>
      </c>
      <c r="AC31" s="96">
        <v>0.97699999999999998</v>
      </c>
      <c r="AD31" s="67"/>
      <c r="AE31" s="91"/>
      <c r="AF31" s="8">
        <v>0.97699999999999998</v>
      </c>
    </row>
    <row r="32" spans="4:32" ht="13.15" customHeight="1" x14ac:dyDescent="0.25">
      <c r="E32" s="93" t="s">
        <v>40</v>
      </c>
      <c r="F32" s="67"/>
      <c r="G32" s="67"/>
      <c r="H32" s="67"/>
      <c r="I32" s="94"/>
      <c r="J32" s="116">
        <v>1</v>
      </c>
      <c r="K32" s="91"/>
      <c r="L32" s="116">
        <v>1</v>
      </c>
      <c r="M32" s="91"/>
      <c r="N32" s="116">
        <v>1</v>
      </c>
      <c r="O32" s="91"/>
      <c r="P32" s="116">
        <v>1</v>
      </c>
      <c r="Q32" s="67"/>
      <c r="R32" s="91"/>
      <c r="S32" s="116">
        <v>1</v>
      </c>
      <c r="T32" s="91"/>
      <c r="U32" s="116">
        <v>1</v>
      </c>
      <c r="V32" s="91"/>
      <c r="W32" s="116">
        <v>1</v>
      </c>
      <c r="X32" s="67"/>
      <c r="Y32" s="67"/>
      <c r="Z32" s="67"/>
      <c r="AA32" s="91"/>
      <c r="AB32" s="3">
        <v>1</v>
      </c>
      <c r="AC32" s="92">
        <v>1</v>
      </c>
      <c r="AD32" s="67"/>
      <c r="AE32" s="91"/>
      <c r="AF32" s="4">
        <v>1</v>
      </c>
    </row>
    <row r="33" spans="5:32" ht="13.15" customHeight="1" x14ac:dyDescent="0.25">
      <c r="E33" s="97" t="s">
        <v>44</v>
      </c>
      <c r="F33" s="67"/>
      <c r="G33" s="67"/>
      <c r="H33" s="67"/>
      <c r="I33" s="94"/>
      <c r="J33" s="119">
        <v>0.7</v>
      </c>
      <c r="K33" s="91"/>
      <c r="L33" s="119">
        <v>0.8</v>
      </c>
      <c r="M33" s="91"/>
      <c r="N33" s="119">
        <v>0.8</v>
      </c>
      <c r="O33" s="91"/>
      <c r="P33" s="119">
        <v>0.8</v>
      </c>
      <c r="Q33" s="67"/>
      <c r="R33" s="91"/>
      <c r="S33" s="119">
        <v>0.8</v>
      </c>
      <c r="T33" s="91"/>
      <c r="U33" s="119">
        <v>0.7</v>
      </c>
      <c r="V33" s="91"/>
      <c r="W33" s="119">
        <v>0.7</v>
      </c>
      <c r="X33" s="67"/>
      <c r="Y33" s="67"/>
      <c r="Z33" s="67"/>
      <c r="AA33" s="91"/>
      <c r="AB33" s="9">
        <v>0.7</v>
      </c>
      <c r="AC33" s="98">
        <v>0.7</v>
      </c>
      <c r="AD33" s="67"/>
      <c r="AE33" s="91"/>
      <c r="AF33" s="10">
        <v>0.7</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950</v>
      </c>
      <c r="K35" s="91"/>
      <c r="L35" s="117" t="s">
        <v>950</v>
      </c>
      <c r="M35" s="91"/>
      <c r="N35" s="117" t="s">
        <v>950</v>
      </c>
      <c r="O35" s="91"/>
      <c r="P35" s="117" t="s">
        <v>950</v>
      </c>
      <c r="Q35" s="67"/>
      <c r="R35" s="91"/>
      <c r="S35" s="117" t="s">
        <v>950</v>
      </c>
      <c r="T35" s="91"/>
      <c r="U35" s="117" t="s">
        <v>950</v>
      </c>
      <c r="V35" s="91"/>
      <c r="W35" s="117" t="s">
        <v>950</v>
      </c>
      <c r="X35" s="67"/>
      <c r="Y35" s="67"/>
      <c r="Z35" s="67"/>
      <c r="AA35" s="91"/>
      <c r="AB35" s="5" t="s">
        <v>950</v>
      </c>
      <c r="AC35" s="95" t="s">
        <v>950</v>
      </c>
      <c r="AD35" s="67"/>
      <c r="AE35" s="91"/>
      <c r="AF35" s="6" t="s">
        <v>950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0.6</v>
      </c>
      <c r="K39" s="91"/>
      <c r="L39" s="116">
        <v>0.6</v>
      </c>
      <c r="M39" s="91"/>
      <c r="N39" s="116">
        <v>0.6</v>
      </c>
      <c r="O39" s="91"/>
      <c r="P39" s="116">
        <v>0.6</v>
      </c>
      <c r="Q39" s="67"/>
      <c r="R39" s="91"/>
      <c r="S39" s="116">
        <v>0.6</v>
      </c>
      <c r="T39" s="91"/>
      <c r="U39" s="116">
        <v>0.6</v>
      </c>
      <c r="V39" s="91"/>
      <c r="W39" s="116">
        <v>0.6</v>
      </c>
      <c r="X39" s="67"/>
      <c r="Y39" s="67"/>
      <c r="Z39" s="67"/>
      <c r="AA39" s="91"/>
      <c r="AB39" s="3">
        <v>0.6</v>
      </c>
      <c r="AC39" s="92">
        <v>0.6</v>
      </c>
      <c r="AD39" s="67"/>
      <c r="AE39" s="91"/>
      <c r="AF39" s="4">
        <v>0.6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v>
      </c>
      <c r="K43" s="103"/>
      <c r="L43" s="102">
        <v>2</v>
      </c>
      <c r="M43" s="103"/>
      <c r="N43" s="102">
        <v>2</v>
      </c>
      <c r="O43" s="103"/>
      <c r="P43" s="102">
        <v>2</v>
      </c>
      <c r="Q43" s="100"/>
      <c r="R43" s="103"/>
      <c r="S43" s="102">
        <v>2</v>
      </c>
      <c r="T43" s="103"/>
      <c r="U43" s="113">
        <v>2</v>
      </c>
      <c r="V43" s="114"/>
      <c r="W43" s="102">
        <v>2</v>
      </c>
      <c r="X43" s="100"/>
      <c r="Y43" s="100"/>
      <c r="Z43" s="100"/>
      <c r="AA43" s="103"/>
      <c r="AB43" s="18">
        <v>2</v>
      </c>
      <c r="AC43" s="102">
        <v>2</v>
      </c>
      <c r="AD43" s="100"/>
      <c r="AE43" s="103"/>
      <c r="AF43" s="19">
        <v>2</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p6oCkvsNIenisASIBMovV+AzGRI1R6O4gMNNPVLQihAnOlVnYgHxtjiVpOGKiNhDoYYnldOvlw5ceMb1EBSWw==" saltValue="hDv6qaXG0RSPAtnHbEChI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D5B16B8-9C7A-4BFB-A4B7-60BC0EBD9BEA}"/>
    <hyperlink ref="E53" location="INDEX!A1" display="Return to Index" xr:uid="{D409010C-507B-498F-8239-ADC0A7620E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KITO - Kilkivan Town (66/11kV)</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1"/>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1555</v>
      </c>
      <c r="J3" s="69"/>
      <c r="K3" s="69"/>
      <c r="L3" s="69"/>
      <c r="M3" s="69"/>
      <c r="N3" s="69"/>
      <c r="O3" s="69"/>
      <c r="P3" s="69"/>
      <c r="Q3" s="69"/>
      <c r="R3" s="69"/>
      <c r="S3" s="69"/>
      <c r="V3" s="71" t="s">
        <v>929</v>
      </c>
      <c r="W3" s="69"/>
      <c r="Y3" s="72" t="s">
        <v>1200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v>
      </c>
      <c r="K26" s="91"/>
      <c r="L26" s="116">
        <v>5</v>
      </c>
      <c r="M26" s="91"/>
      <c r="N26" s="116">
        <v>5</v>
      </c>
      <c r="O26" s="91"/>
      <c r="P26" s="116">
        <v>5</v>
      </c>
      <c r="Q26" s="67"/>
      <c r="R26" s="91"/>
      <c r="S26" s="116">
        <v>5</v>
      </c>
      <c r="T26" s="91"/>
      <c r="U26" s="116">
        <v>5</v>
      </c>
      <c r="V26" s="91"/>
      <c r="W26" s="116">
        <v>5</v>
      </c>
      <c r="X26" s="67"/>
      <c r="Y26" s="67"/>
      <c r="Z26" s="67"/>
      <c r="AA26" s="91"/>
      <c r="AB26" s="3">
        <v>5</v>
      </c>
      <c r="AC26" s="92">
        <v>5</v>
      </c>
      <c r="AD26" s="67"/>
      <c r="AE26" s="91"/>
      <c r="AF26" s="4">
        <v>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0.3</v>
      </c>
      <c r="K28" s="91"/>
      <c r="L28" s="116">
        <v>0.3</v>
      </c>
      <c r="M28" s="91"/>
      <c r="N28" s="116">
        <v>0.3</v>
      </c>
      <c r="O28" s="91"/>
      <c r="P28" s="116">
        <v>0.3</v>
      </c>
      <c r="Q28" s="67"/>
      <c r="R28" s="91"/>
      <c r="S28" s="116">
        <v>0.3</v>
      </c>
      <c r="T28" s="91"/>
      <c r="U28" s="116">
        <v>0.2</v>
      </c>
      <c r="V28" s="91"/>
      <c r="W28" s="116">
        <v>0.2</v>
      </c>
      <c r="X28" s="67"/>
      <c r="Y28" s="67"/>
      <c r="Z28" s="67"/>
      <c r="AA28" s="91"/>
      <c r="AB28" s="3">
        <v>0.2</v>
      </c>
      <c r="AC28" s="92">
        <v>0.3</v>
      </c>
      <c r="AD28" s="67"/>
      <c r="AE28" s="91"/>
      <c r="AF28" s="4">
        <v>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0.95599999999999996</v>
      </c>
      <c r="K31" s="91"/>
      <c r="L31" s="118">
        <v>0.95599999999999996</v>
      </c>
      <c r="M31" s="91"/>
      <c r="N31" s="118">
        <v>0.95599999999999996</v>
      </c>
      <c r="O31" s="91"/>
      <c r="P31" s="118">
        <v>0.95599999999999996</v>
      </c>
      <c r="Q31" s="67"/>
      <c r="R31" s="91"/>
      <c r="S31" s="118">
        <v>0.95599999999999996</v>
      </c>
      <c r="T31" s="91"/>
      <c r="U31" s="118">
        <v>0.98299999999999998</v>
      </c>
      <c r="V31" s="91"/>
      <c r="W31" s="118">
        <v>0.98299999999999998</v>
      </c>
      <c r="X31" s="67"/>
      <c r="Y31" s="67"/>
      <c r="Z31" s="67"/>
      <c r="AA31" s="91"/>
      <c r="AB31" s="7">
        <v>0.98299999999999998</v>
      </c>
      <c r="AC31" s="96">
        <v>0.95599999999999996</v>
      </c>
      <c r="AD31" s="67"/>
      <c r="AE31" s="91"/>
      <c r="AF31" s="8">
        <v>0.95599999999999996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0.3</v>
      </c>
      <c r="K33" s="91"/>
      <c r="L33" s="119">
        <v>0.3</v>
      </c>
      <c r="M33" s="91"/>
      <c r="N33" s="119">
        <v>0.3</v>
      </c>
      <c r="O33" s="91"/>
      <c r="P33" s="119">
        <v>0.3</v>
      </c>
      <c r="Q33" s="67"/>
      <c r="R33" s="91"/>
      <c r="S33" s="119">
        <v>0.3</v>
      </c>
      <c r="T33" s="91"/>
      <c r="U33" s="119">
        <v>0.2</v>
      </c>
      <c r="V33" s="91"/>
      <c r="W33" s="119">
        <v>0.2</v>
      </c>
      <c r="X33" s="67"/>
      <c r="Y33" s="67"/>
      <c r="Z33" s="67"/>
      <c r="AA33" s="91"/>
      <c r="AB33" s="9">
        <v>0.2</v>
      </c>
      <c r="AC33" s="98">
        <v>0.3</v>
      </c>
      <c r="AD33" s="67"/>
      <c r="AE33" s="91"/>
      <c r="AF33" s="10">
        <v>0.3</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6">
        <v>0.3</v>
      </c>
      <c r="K36" s="91"/>
      <c r="L36" s="116">
        <v>0.3</v>
      </c>
      <c r="M36" s="91"/>
      <c r="N36" s="116">
        <v>0.3</v>
      </c>
      <c r="O36" s="91"/>
      <c r="P36" s="116">
        <v>0.3</v>
      </c>
      <c r="Q36" s="67"/>
      <c r="R36" s="91"/>
      <c r="S36" s="116">
        <v>0.3</v>
      </c>
      <c r="T36" s="91"/>
      <c r="U36" s="116">
        <v>0.2</v>
      </c>
      <c r="V36" s="91"/>
      <c r="W36" s="116">
        <v>0.2</v>
      </c>
      <c r="X36" s="67"/>
      <c r="Y36" s="67"/>
      <c r="Z36" s="67"/>
      <c r="AA36" s="91"/>
      <c r="AB36" s="3">
        <v>0.2</v>
      </c>
      <c r="AC36" s="92">
        <v>0.3</v>
      </c>
      <c r="AD36" s="67"/>
      <c r="AE36" s="91"/>
      <c r="AF36" s="4">
        <v>0.3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0.3</v>
      </c>
      <c r="K39" s="91"/>
      <c r="L39" s="116">
        <v>0.3</v>
      </c>
      <c r="M39" s="91"/>
      <c r="N39" s="116">
        <v>0.3</v>
      </c>
      <c r="O39" s="91"/>
      <c r="P39" s="116">
        <v>0.3</v>
      </c>
      <c r="Q39" s="67"/>
      <c r="R39" s="91"/>
      <c r="S39" s="116">
        <v>0.3</v>
      </c>
      <c r="T39" s="91"/>
      <c r="U39" s="116">
        <v>0.3</v>
      </c>
      <c r="V39" s="91"/>
      <c r="W39" s="116">
        <v>0.3</v>
      </c>
      <c r="X39" s="67"/>
      <c r="Y39" s="67"/>
      <c r="Z39" s="67"/>
      <c r="AA39" s="91"/>
      <c r="AB39" s="3">
        <v>0.3</v>
      </c>
      <c r="AC39" s="92">
        <v>0.3</v>
      </c>
      <c r="AD39" s="67"/>
      <c r="AE39" s="91"/>
      <c r="AF39" s="4">
        <v>0.3</v>
      </c>
    </row>
    <row r="40" spans="5:32" x14ac:dyDescent="0.25">
      <c r="E40" s="93" t="s">
        <v>73</v>
      </c>
      <c r="F40" s="67"/>
      <c r="G40" s="67"/>
      <c r="H40" s="67"/>
      <c r="I40" s="94"/>
      <c r="J40" s="116">
        <v>0.5</v>
      </c>
      <c r="K40" s="91"/>
      <c r="L40" s="116">
        <v>0.5</v>
      </c>
      <c r="M40" s="91"/>
      <c r="N40" s="116">
        <v>0.5</v>
      </c>
      <c r="O40" s="91"/>
      <c r="P40" s="116">
        <v>0.5</v>
      </c>
      <c r="Q40" s="67"/>
      <c r="R40" s="91"/>
      <c r="S40" s="116">
        <v>0.5</v>
      </c>
      <c r="T40" s="91"/>
      <c r="U40" s="116">
        <v>0.5</v>
      </c>
      <c r="V40" s="91"/>
      <c r="W40" s="116">
        <v>0.5</v>
      </c>
      <c r="X40" s="67"/>
      <c r="Y40" s="67"/>
      <c r="Z40" s="67"/>
      <c r="AA40" s="91"/>
      <c r="AB40" s="3">
        <v>0.5</v>
      </c>
      <c r="AC40" s="92">
        <v>0.5</v>
      </c>
      <c r="AD40" s="67"/>
      <c r="AE40" s="91"/>
      <c r="AF40" s="4">
        <v>0.5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v>0</v>
      </c>
      <c r="M43" s="103"/>
      <c r="N43" s="102">
        <v>0</v>
      </c>
      <c r="O43" s="103"/>
      <c r="P43" s="102">
        <v>0</v>
      </c>
      <c r="Q43" s="100"/>
      <c r="R43" s="103"/>
      <c r="S43" s="102">
        <v>0</v>
      </c>
      <c r="T43" s="103"/>
      <c r="U43" s="113">
        <v>0</v>
      </c>
      <c r="V43" s="114"/>
      <c r="W43" s="102">
        <v>0</v>
      </c>
      <c r="X43" s="100"/>
      <c r="Y43" s="100"/>
      <c r="Z43" s="100"/>
      <c r="AA43" s="103"/>
      <c r="AB43" s="18">
        <v>0</v>
      </c>
      <c r="AC43" s="102">
        <v>0</v>
      </c>
      <c r="AD43" s="100"/>
      <c r="AE43" s="103"/>
      <c r="AF43" s="19">
        <v>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Ar2+dVwZi0JtXZlBK517LYa9behyG6DadvmQLLaiRHlaMqBSYK9GlKlrEsFpnSCqRzxPxQAJZzJ1Hnh48E/Cw==" saltValue="I958shNbXDvEaNpJfxjPA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B2B5DA1-D5AA-4556-9824-4580A5E54D3B}"/>
    <hyperlink ref="E53" location="INDEX!A1" display="Return to Index" xr:uid="{EEB438FA-65A3-48CF-A9C0-D03AFC2011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KOCR - Kogan Creek (33/11kV)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J53"/>
  <sheetViews>
    <sheetView showGridLines="0" topLeftCell="A4"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1015</v>
      </c>
      <c r="J3" s="69"/>
      <c r="K3" s="69"/>
      <c r="L3" s="69"/>
      <c r="M3" s="69"/>
      <c r="N3" s="69"/>
      <c r="O3" s="69"/>
      <c r="P3" s="69"/>
      <c r="Q3" s="69"/>
      <c r="R3" s="69"/>
      <c r="S3" s="69"/>
      <c r="V3" s="71" t="s">
        <v>929</v>
      </c>
      <c r="W3" s="69"/>
      <c r="Y3" s="72" t="s">
        <v>1016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1018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25.8</v>
      </c>
      <c r="K26" s="91"/>
      <c r="L26" s="116">
        <v>25.8</v>
      </c>
      <c r="M26" s="91"/>
      <c r="N26" s="116">
        <v>25.8</v>
      </c>
      <c r="O26" s="91"/>
      <c r="P26" s="116">
        <v>25.8</v>
      </c>
      <c r="Q26" s="67"/>
      <c r="R26" s="91"/>
      <c r="S26" s="116">
        <v>25.8</v>
      </c>
      <c r="T26" s="91"/>
      <c r="U26" s="116">
        <v>30</v>
      </c>
      <c r="V26" s="91"/>
      <c r="W26" s="116">
        <v>30</v>
      </c>
      <c r="X26" s="67"/>
      <c r="Y26" s="67"/>
      <c r="Z26" s="67"/>
      <c r="AA26" s="91"/>
      <c r="AB26" s="3">
        <v>30</v>
      </c>
      <c r="AC26" s="92">
        <v>30</v>
      </c>
      <c r="AD26" s="67"/>
      <c r="AE26" s="91"/>
      <c r="AF26" s="4">
        <v>30</v>
      </c>
    </row>
    <row r="27" spans="4:32" ht="20.25" customHeight="1" x14ac:dyDescent="0.25">
      <c r="E27" s="93" t="s">
        <v>24</v>
      </c>
      <c r="F27" s="67"/>
      <c r="G27" s="67"/>
      <c r="H27" s="67"/>
      <c r="I27" s="94"/>
      <c r="J27" s="116">
        <v>0.1</v>
      </c>
      <c r="K27" s="91"/>
      <c r="L27" s="116">
        <v>0.1</v>
      </c>
      <c r="M27" s="91"/>
      <c r="N27" s="116">
        <v>0.1</v>
      </c>
      <c r="O27" s="91"/>
      <c r="P27" s="116">
        <v>0.1</v>
      </c>
      <c r="Q27" s="67"/>
      <c r="R27" s="91"/>
      <c r="S27" s="116">
        <v>0.1</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8.6</v>
      </c>
      <c r="K28" s="91"/>
      <c r="L28" s="116">
        <v>8.6</v>
      </c>
      <c r="M28" s="91"/>
      <c r="N28" s="116">
        <v>8.6999999999999993</v>
      </c>
      <c r="O28" s="91"/>
      <c r="P28" s="116">
        <v>8.6999999999999993</v>
      </c>
      <c r="Q28" s="67"/>
      <c r="R28" s="91"/>
      <c r="S28" s="116">
        <v>8.6999999999999993</v>
      </c>
      <c r="T28" s="91"/>
      <c r="U28" s="116">
        <v>5.9</v>
      </c>
      <c r="V28" s="91"/>
      <c r="W28" s="116">
        <v>5.9</v>
      </c>
      <c r="X28" s="67"/>
      <c r="Y28" s="67"/>
      <c r="Z28" s="67"/>
      <c r="AA28" s="91"/>
      <c r="AB28" s="3">
        <v>6</v>
      </c>
      <c r="AC28" s="92">
        <v>6</v>
      </c>
      <c r="AD28" s="67"/>
      <c r="AE28" s="91"/>
      <c r="AF28" s="4">
        <v>6.1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0.98599999999999999</v>
      </c>
      <c r="V31" s="91"/>
      <c r="W31" s="118">
        <v>0.98599999999999999</v>
      </c>
      <c r="X31" s="67"/>
      <c r="Y31" s="67"/>
      <c r="Z31" s="67"/>
      <c r="AA31" s="91"/>
      <c r="AB31" s="7">
        <v>0.98599999999999999</v>
      </c>
      <c r="AC31" s="96">
        <v>0.98599999999999999</v>
      </c>
      <c r="AD31" s="67"/>
      <c r="AE31" s="91"/>
      <c r="AF31" s="8">
        <v>0.98599999999999999</v>
      </c>
    </row>
    <row r="32" spans="4:32" ht="13.15" customHeight="1" x14ac:dyDescent="0.25">
      <c r="E32" s="93" t="s">
        <v>40</v>
      </c>
      <c r="F32" s="67"/>
      <c r="G32" s="67"/>
      <c r="H32" s="67"/>
      <c r="I32" s="94"/>
      <c r="J32" s="116">
        <v>14.2</v>
      </c>
      <c r="K32" s="91"/>
      <c r="L32" s="116">
        <v>14.2</v>
      </c>
      <c r="M32" s="91"/>
      <c r="N32" s="116">
        <v>14.2</v>
      </c>
      <c r="O32" s="91"/>
      <c r="P32" s="116">
        <v>14.2</v>
      </c>
      <c r="Q32" s="67"/>
      <c r="R32" s="91"/>
      <c r="S32" s="116">
        <v>14.2</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8.1</v>
      </c>
      <c r="K33" s="91"/>
      <c r="L33" s="119">
        <v>8.1</v>
      </c>
      <c r="M33" s="91"/>
      <c r="N33" s="119">
        <v>8.1</v>
      </c>
      <c r="O33" s="91"/>
      <c r="P33" s="119">
        <v>8.1999999999999993</v>
      </c>
      <c r="Q33" s="67"/>
      <c r="R33" s="91"/>
      <c r="S33" s="119">
        <v>8.1999999999999993</v>
      </c>
      <c r="T33" s="91"/>
      <c r="U33" s="119">
        <v>5.7</v>
      </c>
      <c r="V33" s="91"/>
      <c r="W33" s="119">
        <v>5.7</v>
      </c>
      <c r="X33" s="67"/>
      <c r="Y33" s="67"/>
      <c r="Z33" s="67"/>
      <c r="AA33" s="91"/>
      <c r="AB33" s="9">
        <v>5.7</v>
      </c>
      <c r="AC33" s="98">
        <v>5.8</v>
      </c>
      <c r="AD33" s="67"/>
      <c r="AE33" s="91"/>
      <c r="AF33" s="10">
        <v>5.8</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1020</v>
      </c>
      <c r="K35" s="91"/>
      <c r="L35" s="117" t="s">
        <v>1020</v>
      </c>
      <c r="M35" s="91"/>
      <c r="N35" s="117" t="s">
        <v>1020</v>
      </c>
      <c r="O35" s="91"/>
      <c r="P35" s="117" t="s">
        <v>1020</v>
      </c>
      <c r="Q35" s="67"/>
      <c r="R35" s="91"/>
      <c r="S35" s="117" t="s">
        <v>1020</v>
      </c>
      <c r="T35" s="91"/>
      <c r="U35" s="117" t="s">
        <v>1020</v>
      </c>
      <c r="V35" s="91"/>
      <c r="W35" s="117" t="s">
        <v>1020</v>
      </c>
      <c r="X35" s="67"/>
      <c r="Y35" s="67"/>
      <c r="Z35" s="67"/>
      <c r="AA35" s="91"/>
      <c r="AB35" s="5" t="s">
        <v>1020</v>
      </c>
      <c r="AC35" s="95" t="s">
        <v>1020</v>
      </c>
      <c r="AD35" s="67"/>
      <c r="AE35" s="91"/>
      <c r="AF35" s="6" t="s">
        <v>1020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v>0</v>
      </c>
      <c r="M43" s="103"/>
      <c r="N43" s="102">
        <v>0</v>
      </c>
      <c r="O43" s="103"/>
      <c r="P43" s="102">
        <v>0</v>
      </c>
      <c r="Q43" s="100"/>
      <c r="R43" s="103"/>
      <c r="S43" s="102">
        <v>0</v>
      </c>
      <c r="T43" s="103"/>
      <c r="U43" s="102">
        <v>0</v>
      </c>
      <c r="V43" s="103"/>
      <c r="W43" s="102">
        <v>0</v>
      </c>
      <c r="X43" s="100"/>
      <c r="Y43" s="100"/>
      <c r="Z43" s="100"/>
      <c r="AA43" s="103"/>
      <c r="AB43" s="18">
        <v>0</v>
      </c>
      <c r="AC43" s="102">
        <v>0</v>
      </c>
      <c r="AD43" s="100"/>
      <c r="AE43" s="103"/>
      <c r="AF43" s="19">
        <v>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13">
        <v>0</v>
      </c>
      <c r="V44" s="114"/>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M/dq9FMxE+JnptT3JCtggTGXBKzu5lqL9VduKRcsgUX7fzntdlpCwqYdp7ng0CxKaq5dhWu1DAW30G242vlPUQ==" saltValue="agpgCpePz/yvk2a/q8/09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999B574C-2887-4EF6-ABDC-3A6396A9AC84}"/>
    <hyperlink ref="E53" location="INDEX!A1" display="Return to Index" xr:uid="{26F8F870-ADA4-4D18-B492-83E8D8A46F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BARC - Barcaldine (66/22kV)</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2"/>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1559</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1560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1561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v>
      </c>
      <c r="K26" s="91"/>
      <c r="L26" s="116">
        <v>7</v>
      </c>
      <c r="M26" s="91"/>
      <c r="N26" s="116">
        <v>7</v>
      </c>
      <c r="O26" s="91"/>
      <c r="P26" s="116">
        <v>7</v>
      </c>
      <c r="Q26" s="67"/>
      <c r="R26" s="91"/>
      <c r="S26" s="116">
        <v>7</v>
      </c>
      <c r="T26" s="91"/>
      <c r="U26" s="116">
        <v>7.5</v>
      </c>
      <c r="V26" s="91"/>
      <c r="W26" s="116">
        <v>7.5</v>
      </c>
      <c r="X26" s="67"/>
      <c r="Y26" s="67"/>
      <c r="Z26" s="67"/>
      <c r="AA26" s="91"/>
      <c r="AB26" s="3">
        <v>7.5</v>
      </c>
      <c r="AC26" s="92">
        <v>7.5</v>
      </c>
      <c r="AD26" s="67"/>
      <c r="AE26" s="91"/>
      <c r="AF26" s="4">
        <v>7.5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v>
      </c>
      <c r="K28" s="91"/>
      <c r="L28" s="116">
        <v>1.1000000000000001</v>
      </c>
      <c r="M28" s="91"/>
      <c r="N28" s="116">
        <v>1.1000000000000001</v>
      </c>
      <c r="O28" s="91"/>
      <c r="P28" s="116">
        <v>1.2</v>
      </c>
      <c r="Q28" s="67"/>
      <c r="R28" s="91"/>
      <c r="S28" s="116">
        <v>1.2</v>
      </c>
      <c r="T28" s="91"/>
      <c r="U28" s="116">
        <v>1.4</v>
      </c>
      <c r="V28" s="91"/>
      <c r="W28" s="116">
        <v>1.4</v>
      </c>
      <c r="X28" s="67"/>
      <c r="Y28" s="67"/>
      <c r="Z28" s="67"/>
      <c r="AA28" s="91"/>
      <c r="AB28" s="3">
        <v>1.4</v>
      </c>
      <c r="AC28" s="92">
        <v>1.4</v>
      </c>
      <c r="AD28" s="67"/>
      <c r="AE28" s="91"/>
      <c r="AF28" s="4">
        <v>1.4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0.91600000000000004</v>
      </c>
      <c r="K31" s="91"/>
      <c r="L31" s="118">
        <v>0.91700000000000004</v>
      </c>
      <c r="M31" s="91"/>
      <c r="N31" s="118">
        <v>0.91700000000000004</v>
      </c>
      <c r="O31" s="91"/>
      <c r="P31" s="118">
        <v>0.91700000000000004</v>
      </c>
      <c r="Q31" s="67"/>
      <c r="R31" s="91"/>
      <c r="S31" s="118">
        <v>0.91700000000000004</v>
      </c>
      <c r="T31" s="91"/>
      <c r="U31" s="118">
        <v>0.92400000000000004</v>
      </c>
      <c r="V31" s="91"/>
      <c r="W31" s="118">
        <v>0.92400000000000004</v>
      </c>
      <c r="X31" s="67"/>
      <c r="Y31" s="67"/>
      <c r="Z31" s="67"/>
      <c r="AA31" s="91"/>
      <c r="AB31" s="7">
        <v>0.92400000000000004</v>
      </c>
      <c r="AC31" s="96">
        <v>0.92400000000000004</v>
      </c>
      <c r="AD31" s="67"/>
      <c r="AE31" s="91"/>
      <c r="AF31" s="8">
        <v>0.92400000000000004</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v>
      </c>
      <c r="K33" s="91"/>
      <c r="L33" s="119">
        <v>1.1000000000000001</v>
      </c>
      <c r="M33" s="91"/>
      <c r="N33" s="119">
        <v>1.1000000000000001</v>
      </c>
      <c r="O33" s="91"/>
      <c r="P33" s="119">
        <v>1.1000000000000001</v>
      </c>
      <c r="Q33" s="67"/>
      <c r="R33" s="91"/>
      <c r="S33" s="119">
        <v>1.1000000000000001</v>
      </c>
      <c r="T33" s="91"/>
      <c r="U33" s="119">
        <v>1.3</v>
      </c>
      <c r="V33" s="91"/>
      <c r="W33" s="119">
        <v>1.3</v>
      </c>
      <c r="X33" s="67"/>
      <c r="Y33" s="67"/>
      <c r="Z33" s="67"/>
      <c r="AA33" s="91"/>
      <c r="AB33" s="9">
        <v>1.3</v>
      </c>
      <c r="AC33" s="98">
        <v>1.3</v>
      </c>
      <c r="AD33" s="67"/>
      <c r="AE33" s="91"/>
      <c r="AF33" s="10">
        <v>1.3</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1232</v>
      </c>
      <c r="K35" s="91"/>
      <c r="L35" s="117" t="s">
        <v>1232</v>
      </c>
      <c r="M35" s="91"/>
      <c r="N35" s="117" t="s">
        <v>1232</v>
      </c>
      <c r="O35" s="91"/>
      <c r="P35" s="117" t="s">
        <v>1232</v>
      </c>
      <c r="Q35" s="67"/>
      <c r="R35" s="91"/>
      <c r="S35" s="117" t="s">
        <v>1232</v>
      </c>
      <c r="T35" s="91"/>
      <c r="U35" s="117" t="s">
        <v>1232</v>
      </c>
      <c r="V35" s="91"/>
      <c r="W35" s="117" t="s">
        <v>1232</v>
      </c>
      <c r="X35" s="67"/>
      <c r="Y35" s="67"/>
      <c r="Z35" s="67"/>
      <c r="AA35" s="91"/>
      <c r="AB35" s="5" t="s">
        <v>1232</v>
      </c>
      <c r="AC35" s="95" t="s">
        <v>1232</v>
      </c>
      <c r="AD35" s="67"/>
      <c r="AE35" s="91"/>
      <c r="AF35" s="6" t="s">
        <v>1232</v>
      </c>
    </row>
    <row r="36" spans="5:32" ht="13.15" customHeight="1" x14ac:dyDescent="0.25">
      <c r="E36" s="93" t="s">
        <v>56</v>
      </c>
      <c r="F36" s="67"/>
      <c r="G36" s="67"/>
      <c r="H36" s="67"/>
      <c r="I36" s="94"/>
      <c r="J36" s="116">
        <v>1</v>
      </c>
      <c r="K36" s="91"/>
      <c r="L36" s="116">
        <v>1.1000000000000001</v>
      </c>
      <c r="M36" s="91"/>
      <c r="N36" s="116">
        <v>1.1000000000000001</v>
      </c>
      <c r="O36" s="91"/>
      <c r="P36" s="116">
        <v>1.1000000000000001</v>
      </c>
      <c r="Q36" s="67"/>
      <c r="R36" s="91"/>
      <c r="S36" s="116">
        <v>1.1000000000000001</v>
      </c>
      <c r="T36" s="91"/>
      <c r="U36" s="116">
        <v>1.3</v>
      </c>
      <c r="V36" s="91"/>
      <c r="W36" s="116">
        <v>1.3</v>
      </c>
      <c r="X36" s="67"/>
      <c r="Y36" s="67"/>
      <c r="Z36" s="67"/>
      <c r="AA36" s="91"/>
      <c r="AB36" s="3">
        <v>1.3</v>
      </c>
      <c r="AC36" s="92">
        <v>1.3</v>
      </c>
      <c r="AD36" s="67"/>
      <c r="AE36" s="91"/>
      <c r="AF36" s="4">
        <v>1.3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1.9</v>
      </c>
      <c r="K39" s="91"/>
      <c r="L39" s="116">
        <v>1.9</v>
      </c>
      <c r="M39" s="91"/>
      <c r="N39" s="116">
        <v>1.9</v>
      </c>
      <c r="O39" s="91"/>
      <c r="P39" s="116">
        <v>1.9</v>
      </c>
      <c r="Q39" s="67"/>
      <c r="R39" s="91"/>
      <c r="S39" s="116">
        <v>1.9</v>
      </c>
      <c r="T39" s="91"/>
      <c r="U39" s="116">
        <v>1.9</v>
      </c>
      <c r="V39" s="91"/>
      <c r="W39" s="116">
        <v>1.9</v>
      </c>
      <c r="X39" s="67"/>
      <c r="Y39" s="67"/>
      <c r="Z39" s="67"/>
      <c r="AA39" s="91"/>
      <c r="AB39" s="3">
        <v>1.9</v>
      </c>
      <c r="AC39" s="92">
        <v>1.9</v>
      </c>
      <c r="AD39" s="67"/>
      <c r="AE39" s="91"/>
      <c r="AF39" s="4">
        <v>1.9</v>
      </c>
    </row>
    <row r="40" spans="5:32" x14ac:dyDescent="0.25">
      <c r="E40" s="93" t="s">
        <v>73</v>
      </c>
      <c r="F40" s="67"/>
      <c r="G40" s="67"/>
      <c r="H40" s="67"/>
      <c r="I40" s="94"/>
      <c r="J40" s="116">
        <v>0.4</v>
      </c>
      <c r="K40" s="91"/>
      <c r="L40" s="116">
        <v>0.4</v>
      </c>
      <c r="M40" s="91"/>
      <c r="N40" s="116">
        <v>0.4</v>
      </c>
      <c r="O40" s="91"/>
      <c r="P40" s="116">
        <v>0.4</v>
      </c>
      <c r="Q40" s="67"/>
      <c r="R40" s="91"/>
      <c r="S40" s="116">
        <v>0.4</v>
      </c>
      <c r="T40" s="91"/>
      <c r="U40" s="116">
        <v>0.4</v>
      </c>
      <c r="V40" s="91"/>
      <c r="W40" s="116">
        <v>0.4</v>
      </c>
      <c r="X40" s="67"/>
      <c r="Y40" s="67"/>
      <c r="Z40" s="67"/>
      <c r="AA40" s="91"/>
      <c r="AB40" s="3">
        <v>0.4</v>
      </c>
      <c r="AC40" s="92">
        <v>0.4</v>
      </c>
      <c r="AD40" s="67"/>
      <c r="AE40" s="91"/>
      <c r="AF40" s="4">
        <v>0.4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2dz7biombBw1KGE/roZkpOV1ArstoUgt5K9tMD89tgAsU3HAUBmfy44pLjN7/0VklwDsWhG7qyhzZJ42eJVEA==" saltValue="MFYrKKQhpSh+cFzDOxrtZ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5BCDE01-360D-489C-BB3B-AEFA3A0202E0}"/>
    <hyperlink ref="E53" location="INDEX!A1" display="Return to Index" xr:uid="{8164D560-2AD6-4B5B-9A95-BB3C74081D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KOUM - Koumala (33/11kV)</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5"/>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1562</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1563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1564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1565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45.9</v>
      </c>
      <c r="K26" s="91"/>
      <c r="L26" s="116">
        <v>45.9</v>
      </c>
      <c r="M26" s="91"/>
      <c r="N26" s="116">
        <v>45.9</v>
      </c>
      <c r="O26" s="91"/>
      <c r="P26" s="116">
        <v>45.9</v>
      </c>
      <c r="Q26" s="67"/>
      <c r="R26" s="91"/>
      <c r="S26" s="116">
        <v>45.9</v>
      </c>
      <c r="T26" s="91"/>
      <c r="U26" s="116">
        <v>50.9</v>
      </c>
      <c r="V26" s="91"/>
      <c r="W26" s="116">
        <v>50.9</v>
      </c>
      <c r="X26" s="67"/>
      <c r="Y26" s="67"/>
      <c r="Z26" s="67"/>
      <c r="AA26" s="91"/>
      <c r="AB26" s="3">
        <v>50.9</v>
      </c>
      <c r="AC26" s="92">
        <v>50.9</v>
      </c>
      <c r="AD26" s="67"/>
      <c r="AE26" s="91"/>
      <c r="AF26" s="4">
        <v>50.9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14.5</v>
      </c>
      <c r="K28" s="91"/>
      <c r="L28" s="116">
        <v>14.6</v>
      </c>
      <c r="M28" s="91"/>
      <c r="N28" s="116">
        <v>14.7</v>
      </c>
      <c r="O28" s="91"/>
      <c r="P28" s="116">
        <v>14.8</v>
      </c>
      <c r="Q28" s="67"/>
      <c r="R28" s="91"/>
      <c r="S28" s="116">
        <v>14.8</v>
      </c>
      <c r="T28" s="91"/>
      <c r="U28" s="116">
        <v>11.7</v>
      </c>
      <c r="V28" s="91"/>
      <c r="W28" s="116">
        <v>11.8</v>
      </c>
      <c r="X28" s="67"/>
      <c r="Y28" s="67"/>
      <c r="Z28" s="67"/>
      <c r="AA28" s="91"/>
      <c r="AB28" s="3">
        <v>12.8</v>
      </c>
      <c r="AC28" s="92">
        <v>12.9</v>
      </c>
      <c r="AD28" s="67"/>
      <c r="AE28" s="91"/>
      <c r="AF28" s="4">
        <v>12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1</v>
      </c>
      <c r="V31" s="91"/>
      <c r="W31" s="118">
        <v>1</v>
      </c>
      <c r="X31" s="67"/>
      <c r="Y31" s="67"/>
      <c r="Z31" s="67"/>
      <c r="AA31" s="91"/>
      <c r="AB31" s="7">
        <v>0.92300000000000004</v>
      </c>
      <c r="AC31" s="96">
        <v>0.92300000000000004</v>
      </c>
      <c r="AD31" s="67"/>
      <c r="AE31" s="91"/>
      <c r="AF31" s="8">
        <v>1</v>
      </c>
    </row>
    <row r="32" spans="4:32" ht="13.15" customHeight="1" x14ac:dyDescent="0.25">
      <c r="E32" s="93" t="s">
        <v>40</v>
      </c>
      <c r="F32" s="67"/>
      <c r="G32" s="67"/>
      <c r="H32" s="67"/>
      <c r="I32" s="94"/>
      <c r="J32" s="116">
        <v>27</v>
      </c>
      <c r="K32" s="91"/>
      <c r="L32" s="116">
        <v>27</v>
      </c>
      <c r="M32" s="91"/>
      <c r="N32" s="116">
        <v>27</v>
      </c>
      <c r="O32" s="91"/>
      <c r="P32" s="116">
        <v>27</v>
      </c>
      <c r="Q32" s="67"/>
      <c r="R32" s="91"/>
      <c r="S32" s="116">
        <v>27</v>
      </c>
      <c r="T32" s="91"/>
      <c r="U32" s="116">
        <v>29.3</v>
      </c>
      <c r="V32" s="91"/>
      <c r="W32" s="116">
        <v>29.3</v>
      </c>
      <c r="X32" s="67"/>
      <c r="Y32" s="67"/>
      <c r="Z32" s="67"/>
      <c r="AA32" s="91"/>
      <c r="AB32" s="3">
        <v>29.3</v>
      </c>
      <c r="AC32" s="92">
        <v>29.3</v>
      </c>
      <c r="AD32" s="67"/>
      <c r="AE32" s="91"/>
      <c r="AF32" s="4">
        <v>29.3</v>
      </c>
    </row>
    <row r="33" spans="5:32" ht="13.15" customHeight="1" x14ac:dyDescent="0.25">
      <c r="E33" s="97" t="s">
        <v>44</v>
      </c>
      <c r="F33" s="67"/>
      <c r="G33" s="67"/>
      <c r="H33" s="67"/>
      <c r="I33" s="94"/>
      <c r="J33" s="119">
        <v>14.3</v>
      </c>
      <c r="K33" s="91"/>
      <c r="L33" s="119">
        <v>14.5</v>
      </c>
      <c r="M33" s="91"/>
      <c r="N33" s="119">
        <v>14.6</v>
      </c>
      <c r="O33" s="91"/>
      <c r="P33" s="119">
        <v>14.6</v>
      </c>
      <c r="Q33" s="67"/>
      <c r="R33" s="91"/>
      <c r="S33" s="119">
        <v>14.6</v>
      </c>
      <c r="T33" s="91"/>
      <c r="U33" s="119">
        <v>12.3</v>
      </c>
      <c r="V33" s="91"/>
      <c r="W33" s="119">
        <v>12.4</v>
      </c>
      <c r="X33" s="67"/>
      <c r="Y33" s="67"/>
      <c r="Z33" s="67"/>
      <c r="AA33" s="91"/>
      <c r="AB33" s="9">
        <v>12.4</v>
      </c>
      <c r="AC33" s="98">
        <v>12.5</v>
      </c>
      <c r="AD33" s="67"/>
      <c r="AE33" s="91"/>
      <c r="AF33" s="10">
        <v>12.6</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1410</v>
      </c>
      <c r="K35" s="91"/>
      <c r="L35" s="117" t="s">
        <v>1410</v>
      </c>
      <c r="M35" s="91"/>
      <c r="N35" s="117" t="s">
        <v>1410</v>
      </c>
      <c r="O35" s="91"/>
      <c r="P35" s="117" t="s">
        <v>1410</v>
      </c>
      <c r="Q35" s="67"/>
      <c r="R35" s="91"/>
      <c r="S35" s="117" t="s">
        <v>1410</v>
      </c>
      <c r="T35" s="91"/>
      <c r="U35" s="117" t="s">
        <v>1410</v>
      </c>
      <c r="V35" s="91"/>
      <c r="W35" s="117" t="s">
        <v>1410</v>
      </c>
      <c r="X35" s="67"/>
      <c r="Y35" s="67"/>
      <c r="Z35" s="67"/>
      <c r="AA35" s="91"/>
      <c r="AB35" s="5" t="s">
        <v>1410</v>
      </c>
      <c r="AC35" s="95" t="s">
        <v>1410</v>
      </c>
      <c r="AD35" s="67"/>
      <c r="AE35" s="91"/>
      <c r="AF35" s="6" t="s">
        <v>1410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32</v>
      </c>
      <c r="K43" s="103"/>
      <c r="L43" s="102">
        <v>32</v>
      </c>
      <c r="M43" s="103"/>
      <c r="N43" s="102">
        <v>32</v>
      </c>
      <c r="O43" s="103"/>
      <c r="P43" s="102">
        <v>32</v>
      </c>
      <c r="Q43" s="100"/>
      <c r="R43" s="103"/>
      <c r="S43" s="102">
        <v>32</v>
      </c>
      <c r="T43" s="103"/>
      <c r="U43" s="113">
        <v>32</v>
      </c>
      <c r="V43" s="114"/>
      <c r="W43" s="102">
        <v>32</v>
      </c>
      <c r="X43" s="100"/>
      <c r="Y43" s="100"/>
      <c r="Z43" s="100"/>
      <c r="AA43" s="103"/>
      <c r="AB43" s="18">
        <v>32</v>
      </c>
      <c r="AC43" s="102">
        <v>32</v>
      </c>
      <c r="AD43" s="100"/>
      <c r="AE43" s="103"/>
      <c r="AF43" s="19">
        <v>32</v>
      </c>
    </row>
    <row r="44" spans="5:32" ht="22.5" customHeight="1" x14ac:dyDescent="0.25">
      <c r="E44" s="99" t="s">
        <v>85</v>
      </c>
      <c r="F44" s="100"/>
      <c r="G44" s="100"/>
      <c r="H44" s="100"/>
      <c r="I44" s="101"/>
      <c r="J44" s="102">
        <v>16</v>
      </c>
      <c r="K44" s="103"/>
      <c r="L44" s="102">
        <v>16</v>
      </c>
      <c r="M44" s="103"/>
      <c r="N44" s="102">
        <v>16</v>
      </c>
      <c r="O44" s="103"/>
      <c r="P44" s="102">
        <v>16</v>
      </c>
      <c r="Q44" s="100"/>
      <c r="R44" s="103"/>
      <c r="S44" s="102">
        <v>16</v>
      </c>
      <c r="T44" s="103"/>
      <c r="U44" s="102">
        <v>16</v>
      </c>
      <c r="V44" s="103"/>
      <c r="W44" s="102">
        <v>16</v>
      </c>
      <c r="X44" s="100"/>
      <c r="Y44" s="100"/>
      <c r="Z44" s="100"/>
      <c r="AA44" s="103"/>
      <c r="AB44" s="18">
        <v>16</v>
      </c>
      <c r="AC44" s="102">
        <v>16</v>
      </c>
      <c r="AD44" s="100"/>
      <c r="AE44" s="103"/>
      <c r="AF44" s="19">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tUy8ZIr8JmdbwPjKTz4pVi9NxpsP2HLPDdrwXm/uzpuXatA52OWng6VFVmF43I5Ht8YVpV2IYkw4y1Twx8yVw==" saltValue="CUn2A0aIuzSNYbc9v5bAH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CFAF132-CE8F-4D54-B7A7-4FBCDB88F59E}"/>
    <hyperlink ref="E53" location="INDEX!A1" display="Return to Index" xr:uid="{B27DC1EA-E36C-4707-994A-BB0FABFFC1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LACR - Lakes Creek (66/11kV)</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4"/>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1566</v>
      </c>
      <c r="J3" s="69"/>
      <c r="K3" s="69"/>
      <c r="L3" s="69"/>
      <c r="M3" s="69"/>
      <c r="N3" s="69"/>
      <c r="O3" s="69"/>
      <c r="P3" s="69"/>
      <c r="Q3" s="69"/>
      <c r="R3" s="69"/>
      <c r="S3" s="69"/>
      <c r="V3" s="71" t="s">
        <v>929</v>
      </c>
      <c r="W3" s="69"/>
      <c r="Y3" s="72" t="s">
        <v>1248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1568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16</v>
      </c>
      <c r="K26" s="91"/>
      <c r="L26" s="116">
        <v>16</v>
      </c>
      <c r="M26" s="91"/>
      <c r="N26" s="116">
        <v>16</v>
      </c>
      <c r="O26" s="91"/>
      <c r="P26" s="116">
        <v>16</v>
      </c>
      <c r="Q26" s="67"/>
      <c r="R26" s="91"/>
      <c r="S26" s="116">
        <v>16</v>
      </c>
      <c r="T26" s="91"/>
      <c r="U26" s="116">
        <v>16</v>
      </c>
      <c r="V26" s="91"/>
      <c r="W26" s="116">
        <v>16</v>
      </c>
      <c r="X26" s="67"/>
      <c r="Y26" s="67"/>
      <c r="Z26" s="67"/>
      <c r="AA26" s="91"/>
      <c r="AB26" s="3">
        <v>16</v>
      </c>
      <c r="AC26" s="92">
        <v>16</v>
      </c>
      <c r="AD26" s="67"/>
      <c r="AE26" s="91"/>
      <c r="AF26" s="4">
        <v>16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v>
      </c>
      <c r="K28" s="91"/>
      <c r="L28" s="116">
        <v>1.9</v>
      </c>
      <c r="M28" s="91"/>
      <c r="N28" s="116">
        <v>1.9</v>
      </c>
      <c r="O28" s="91"/>
      <c r="P28" s="116">
        <v>1.9</v>
      </c>
      <c r="Q28" s="67"/>
      <c r="R28" s="91"/>
      <c r="S28" s="116">
        <v>1.9</v>
      </c>
      <c r="T28" s="91"/>
      <c r="U28" s="116">
        <v>1.6</v>
      </c>
      <c r="V28" s="91"/>
      <c r="W28" s="116">
        <v>1.6</v>
      </c>
      <c r="X28" s="67"/>
      <c r="Y28" s="67"/>
      <c r="Z28" s="67"/>
      <c r="AA28" s="91"/>
      <c r="AB28" s="3">
        <v>1.6</v>
      </c>
      <c r="AC28" s="92">
        <v>1.6</v>
      </c>
      <c r="AD28" s="67"/>
      <c r="AE28" s="91"/>
      <c r="AF28" s="4">
        <v>1.6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0.80600000000000005</v>
      </c>
      <c r="K31" s="91"/>
      <c r="L31" s="118">
        <v>0.80600000000000005</v>
      </c>
      <c r="M31" s="91"/>
      <c r="N31" s="118">
        <v>0.80600000000000005</v>
      </c>
      <c r="O31" s="91"/>
      <c r="P31" s="118">
        <v>0.80600000000000005</v>
      </c>
      <c r="Q31" s="67"/>
      <c r="R31" s="91"/>
      <c r="S31" s="118">
        <v>0.80600000000000005</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8</v>
      </c>
      <c r="K32" s="91"/>
      <c r="L32" s="116">
        <v>8</v>
      </c>
      <c r="M32" s="91"/>
      <c r="N32" s="116">
        <v>8</v>
      </c>
      <c r="O32" s="91"/>
      <c r="P32" s="116">
        <v>8</v>
      </c>
      <c r="Q32" s="67"/>
      <c r="R32" s="91"/>
      <c r="S32" s="116">
        <v>8</v>
      </c>
      <c r="T32" s="91"/>
      <c r="U32" s="116">
        <v>8</v>
      </c>
      <c r="V32" s="91"/>
      <c r="W32" s="116">
        <v>8</v>
      </c>
      <c r="X32" s="67"/>
      <c r="Y32" s="67"/>
      <c r="Z32" s="67"/>
      <c r="AA32" s="91"/>
      <c r="AB32" s="3">
        <v>8</v>
      </c>
      <c r="AC32" s="92">
        <v>8</v>
      </c>
      <c r="AD32" s="67"/>
      <c r="AE32" s="91"/>
      <c r="AF32" s="4">
        <v>8</v>
      </c>
    </row>
    <row r="33" spans="5:32" ht="13.15" customHeight="1" x14ac:dyDescent="0.25">
      <c r="E33" s="97" t="s">
        <v>44</v>
      </c>
      <c r="F33" s="67"/>
      <c r="G33" s="67"/>
      <c r="H33" s="67"/>
      <c r="I33" s="94"/>
      <c r="J33" s="119">
        <v>1.9</v>
      </c>
      <c r="K33" s="91"/>
      <c r="L33" s="119">
        <v>1.9</v>
      </c>
      <c r="M33" s="91"/>
      <c r="N33" s="119">
        <v>1.9</v>
      </c>
      <c r="O33" s="91"/>
      <c r="P33" s="119">
        <v>1.9</v>
      </c>
      <c r="Q33" s="67"/>
      <c r="R33" s="91"/>
      <c r="S33" s="119">
        <v>1.9</v>
      </c>
      <c r="T33" s="91"/>
      <c r="U33" s="119">
        <v>1.5</v>
      </c>
      <c r="V33" s="91"/>
      <c r="W33" s="119">
        <v>1.5</v>
      </c>
      <c r="X33" s="67"/>
      <c r="Y33" s="67"/>
      <c r="Z33" s="67"/>
      <c r="AA33" s="91"/>
      <c r="AB33" s="9">
        <v>1.5</v>
      </c>
      <c r="AC33" s="98">
        <v>1.5</v>
      </c>
      <c r="AD33" s="67"/>
      <c r="AE33" s="91"/>
      <c r="AF33" s="10">
        <v>1.5</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4kONt7quivS0H9hbpQBIR4FZ59Xn9iaRealslpWlKQi4KFMPc5KD6uR280F0RxUQkiaFXSmvlDxsk0ZKCBvWEQ==" saltValue="JUZOoOdky818w0OxZRshn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B7FFD8B-08E0-4D58-B060-E78F40480564}"/>
    <hyperlink ref="E53" location="INDEX!A1" display="Return to Index" xr:uid="{3A600373-092F-4784-94EA-C7812AF9450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LAKE - Lakeland (66/22kV)</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6"/>
  <dimension ref="A1:AJ53"/>
  <sheetViews>
    <sheetView showGridLines="0" topLeftCell="A13" workbookViewId="0">
      <selection activeCell="AM37" sqref="AM3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1570</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1571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8.1999999999999993</v>
      </c>
      <c r="K26" s="91"/>
      <c r="L26" s="116">
        <v>8.1999999999999993</v>
      </c>
      <c r="M26" s="91"/>
      <c r="N26" s="116">
        <v>8.1999999999999993</v>
      </c>
      <c r="O26" s="91"/>
      <c r="P26" s="116">
        <v>8.1999999999999993</v>
      </c>
      <c r="Q26" s="67"/>
      <c r="R26" s="91"/>
      <c r="S26" s="116">
        <v>8.1999999999999993</v>
      </c>
      <c r="T26" s="91"/>
      <c r="U26" s="116">
        <v>8.6999999999999993</v>
      </c>
      <c r="V26" s="91"/>
      <c r="W26" s="116">
        <v>8.6999999999999993</v>
      </c>
      <c r="X26" s="67"/>
      <c r="Y26" s="67"/>
      <c r="Z26" s="67"/>
      <c r="AA26" s="91"/>
      <c r="AB26" s="3">
        <v>8.6999999999999993</v>
      </c>
      <c r="AC26" s="92">
        <v>8.6999999999999993</v>
      </c>
      <c r="AD26" s="67"/>
      <c r="AE26" s="91"/>
      <c r="AF26" s="4">
        <v>8.6999999999999993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2.5</v>
      </c>
      <c r="K28" s="91"/>
      <c r="L28" s="116">
        <v>2.5</v>
      </c>
      <c r="M28" s="91"/>
      <c r="N28" s="116">
        <v>2.5</v>
      </c>
      <c r="O28" s="91"/>
      <c r="P28" s="116">
        <v>2.5</v>
      </c>
      <c r="Q28" s="67"/>
      <c r="R28" s="91"/>
      <c r="S28" s="116">
        <v>2.5</v>
      </c>
      <c r="T28" s="91"/>
      <c r="U28" s="116">
        <v>1.3</v>
      </c>
      <c r="V28" s="91"/>
      <c r="W28" s="116">
        <v>1.3</v>
      </c>
      <c r="X28" s="67"/>
      <c r="Y28" s="67"/>
      <c r="Z28" s="67"/>
      <c r="AA28" s="91"/>
      <c r="AB28" s="3">
        <v>1.3</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0.98899999999999999</v>
      </c>
      <c r="K31" s="91"/>
      <c r="L31" s="118">
        <v>0.98899999999999999</v>
      </c>
      <c r="M31" s="91"/>
      <c r="N31" s="118">
        <v>0.98899999999999999</v>
      </c>
      <c r="O31" s="91"/>
      <c r="P31" s="118">
        <v>0.98899999999999999</v>
      </c>
      <c r="Q31" s="67"/>
      <c r="R31" s="91"/>
      <c r="S31" s="118">
        <v>0.98899999999999999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2.2000000000000002</v>
      </c>
      <c r="K33" s="91"/>
      <c r="L33" s="119">
        <v>2.2000000000000002</v>
      </c>
      <c r="M33" s="91"/>
      <c r="N33" s="119">
        <v>2.2000000000000002</v>
      </c>
      <c r="O33" s="91"/>
      <c r="P33" s="119">
        <v>2.2000000000000002</v>
      </c>
      <c r="Q33" s="67"/>
      <c r="R33" s="91"/>
      <c r="S33" s="119">
        <v>2.2000000000000002</v>
      </c>
      <c r="T33" s="91"/>
      <c r="U33" s="119">
        <v>1.2</v>
      </c>
      <c r="V33" s="91"/>
      <c r="W33" s="119">
        <v>1.2</v>
      </c>
      <c r="X33" s="67"/>
      <c r="Y33" s="67"/>
      <c r="Z33" s="67"/>
      <c r="AA33" s="91"/>
      <c r="AB33" s="9">
        <v>1.2</v>
      </c>
      <c r="AC33" s="98">
        <v>1.3</v>
      </c>
      <c r="AD33" s="67"/>
      <c r="AE33" s="91"/>
      <c r="AF33" s="10">
        <v>1.3</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1061</v>
      </c>
      <c r="K35" s="91"/>
      <c r="L35" s="117" t="s">
        <v>1061</v>
      </c>
      <c r="M35" s="91"/>
      <c r="N35" s="117" t="s">
        <v>1061</v>
      </c>
      <c r="O35" s="91"/>
      <c r="P35" s="117" t="s">
        <v>1061</v>
      </c>
      <c r="Q35" s="67"/>
      <c r="R35" s="91"/>
      <c r="S35" s="117" t="s">
        <v>1061</v>
      </c>
      <c r="T35" s="91"/>
      <c r="U35" s="117" t="s">
        <v>1061</v>
      </c>
      <c r="V35" s="91"/>
      <c r="W35" s="117" t="s">
        <v>1061</v>
      </c>
      <c r="X35" s="67"/>
      <c r="Y35" s="67"/>
      <c r="Z35" s="67"/>
      <c r="AA35" s="91"/>
      <c r="AB35" s="5" t="s">
        <v>1061</v>
      </c>
      <c r="AC35" s="95" t="s">
        <v>1061</v>
      </c>
      <c r="AD35" s="67"/>
      <c r="AE35" s="91"/>
      <c r="AF35" s="6" t="s">
        <v>1061</v>
      </c>
    </row>
    <row r="36" spans="5:32" ht="13.15" customHeight="1" x14ac:dyDescent="0.25">
      <c r="E36" s="93" t="s">
        <v>56</v>
      </c>
      <c r="F36" s="67"/>
      <c r="G36" s="67"/>
      <c r="H36" s="67"/>
      <c r="I36" s="94"/>
      <c r="J36" s="116">
        <v>2.2000000000000002</v>
      </c>
      <c r="K36" s="91"/>
      <c r="L36" s="116">
        <v>2.2000000000000002</v>
      </c>
      <c r="M36" s="91"/>
      <c r="N36" s="116">
        <v>2.2000000000000002</v>
      </c>
      <c r="O36" s="91"/>
      <c r="P36" s="116">
        <v>2.2000000000000002</v>
      </c>
      <c r="Q36" s="67"/>
      <c r="R36" s="91"/>
      <c r="S36" s="116">
        <v>2.2000000000000002</v>
      </c>
      <c r="T36" s="91"/>
      <c r="U36" s="116">
        <v>1.2</v>
      </c>
      <c r="V36" s="91"/>
      <c r="W36" s="116">
        <v>1.2</v>
      </c>
      <c r="X36" s="67"/>
      <c r="Y36" s="67"/>
      <c r="Z36" s="67"/>
      <c r="AA36" s="91"/>
      <c r="AB36" s="3">
        <v>1.2</v>
      </c>
      <c r="AC36" s="92">
        <v>1.3</v>
      </c>
      <c r="AD36" s="67"/>
      <c r="AE36" s="91"/>
      <c r="AF36" s="4">
        <v>1.3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0.4</v>
      </c>
      <c r="K40" s="91"/>
      <c r="L40" s="116">
        <v>0.4</v>
      </c>
      <c r="M40" s="91"/>
      <c r="N40" s="116">
        <v>0.4</v>
      </c>
      <c r="O40" s="91"/>
      <c r="P40" s="116">
        <v>0.4</v>
      </c>
      <c r="Q40" s="67"/>
      <c r="R40" s="91"/>
      <c r="S40" s="116">
        <v>0.4</v>
      </c>
      <c r="T40" s="91"/>
      <c r="U40" s="116">
        <v>0.4</v>
      </c>
      <c r="V40" s="91"/>
      <c r="W40" s="116">
        <v>0.4</v>
      </c>
      <c r="X40" s="67"/>
      <c r="Y40" s="67"/>
      <c r="Z40" s="67"/>
      <c r="AA40" s="91"/>
      <c r="AB40" s="3">
        <v>0.4</v>
      </c>
      <c r="AC40" s="92">
        <v>0.4</v>
      </c>
      <c r="AD40" s="67"/>
      <c r="AE40" s="91"/>
      <c r="AF40" s="4">
        <v>0.4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6.3</v>
      </c>
      <c r="K43" s="121"/>
      <c r="L43" s="120">
        <v>6.3</v>
      </c>
      <c r="M43" s="121"/>
      <c r="N43" s="120">
        <v>6.3</v>
      </c>
      <c r="O43" s="121"/>
      <c r="P43" s="120">
        <v>6.3</v>
      </c>
      <c r="Q43" s="122"/>
      <c r="R43" s="121"/>
      <c r="S43" s="120">
        <v>6.3</v>
      </c>
      <c r="T43" s="121"/>
      <c r="U43" s="125">
        <v>6.3</v>
      </c>
      <c r="V43" s="126"/>
      <c r="W43" s="120">
        <v>6.3</v>
      </c>
      <c r="X43" s="122"/>
      <c r="Y43" s="122"/>
      <c r="Z43" s="122"/>
      <c r="AA43" s="121"/>
      <c r="AB43" s="23">
        <v>6.3</v>
      </c>
      <c r="AC43" s="120">
        <v>6.3</v>
      </c>
      <c r="AD43" s="122"/>
      <c r="AE43" s="121"/>
      <c r="AF43" s="24">
        <v>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38asXy0p2/cxYbuz0J4SYUjZr5e7PPLwUz+nEdmTHlgr0ImLXfJQt/X6TkPAafNOfy58GVuiacUbZeqG+zfkwg==" saltValue="w+PfQSbkuBvLIV2Wwhpi8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674FB1F-84D5-403D-A968-E02A1B121F6F}"/>
    <hyperlink ref="E53" location="INDEX!A1" display="Return to Index" xr:uid="{F4EF67CA-4DB3-45FE-B77A-F57173007F8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LANN - Lannercost (66/11kV)</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3"/>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1572</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1573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17.600000000000001</v>
      </c>
      <c r="K26" s="91"/>
      <c r="L26" s="116">
        <v>17.600000000000001</v>
      </c>
      <c r="M26" s="91"/>
      <c r="N26" s="116">
        <v>17.600000000000001</v>
      </c>
      <c r="O26" s="91"/>
      <c r="P26" s="116">
        <v>17.600000000000001</v>
      </c>
      <c r="Q26" s="67"/>
      <c r="R26" s="91"/>
      <c r="S26" s="116">
        <v>17.600000000000001</v>
      </c>
      <c r="T26" s="91"/>
      <c r="U26" s="116">
        <v>19</v>
      </c>
      <c r="V26" s="91"/>
      <c r="W26" s="116">
        <v>19</v>
      </c>
      <c r="X26" s="67"/>
      <c r="Y26" s="67"/>
      <c r="Z26" s="67"/>
      <c r="AA26" s="91"/>
      <c r="AB26" s="3">
        <v>19</v>
      </c>
      <c r="AC26" s="92">
        <v>19</v>
      </c>
      <c r="AD26" s="67"/>
      <c r="AE26" s="91"/>
      <c r="AF26" s="4">
        <v>19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2.2000000000000002</v>
      </c>
      <c r="K28" s="91"/>
      <c r="L28" s="116">
        <v>2.2000000000000002</v>
      </c>
      <c r="M28" s="91"/>
      <c r="N28" s="116">
        <v>2.2000000000000002</v>
      </c>
      <c r="O28" s="91"/>
      <c r="P28" s="116">
        <v>2.2999999999999998</v>
      </c>
      <c r="Q28" s="67"/>
      <c r="R28" s="91"/>
      <c r="S28" s="116">
        <v>2.2999999999999998</v>
      </c>
      <c r="T28" s="91"/>
      <c r="U28" s="116">
        <v>1.6</v>
      </c>
      <c r="V28" s="91"/>
      <c r="W28" s="116">
        <v>1.6</v>
      </c>
      <c r="X28" s="67"/>
      <c r="Y28" s="67"/>
      <c r="Z28" s="67"/>
      <c r="AA28" s="91"/>
      <c r="AB28" s="3">
        <v>1.6</v>
      </c>
      <c r="AC28" s="92">
        <v>1.6</v>
      </c>
      <c r="AD28" s="67"/>
      <c r="AE28" s="91"/>
      <c r="AF28" s="4">
        <v>1.7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0.98899999999999999</v>
      </c>
      <c r="K31" s="91"/>
      <c r="L31" s="118">
        <v>0.98899999999999999</v>
      </c>
      <c r="M31" s="91"/>
      <c r="N31" s="118">
        <v>0.98899999999999999</v>
      </c>
      <c r="O31" s="91"/>
      <c r="P31" s="118">
        <v>0.98899999999999999</v>
      </c>
      <c r="Q31" s="67"/>
      <c r="R31" s="91"/>
      <c r="S31" s="118">
        <v>0.98899999999999999</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9.6999999999999993</v>
      </c>
      <c r="K32" s="91"/>
      <c r="L32" s="116">
        <v>9.6999999999999993</v>
      </c>
      <c r="M32" s="91"/>
      <c r="N32" s="116">
        <v>9.6999999999999993</v>
      </c>
      <c r="O32" s="91"/>
      <c r="P32" s="116">
        <v>9.6999999999999993</v>
      </c>
      <c r="Q32" s="67"/>
      <c r="R32" s="91"/>
      <c r="S32" s="116">
        <v>9.6999999999999993</v>
      </c>
      <c r="T32" s="91"/>
      <c r="U32" s="116">
        <v>10.3</v>
      </c>
      <c r="V32" s="91"/>
      <c r="W32" s="116">
        <v>10.3</v>
      </c>
      <c r="X32" s="67"/>
      <c r="Y32" s="67"/>
      <c r="Z32" s="67"/>
      <c r="AA32" s="91"/>
      <c r="AB32" s="3">
        <v>10.3</v>
      </c>
      <c r="AC32" s="92">
        <v>10.3</v>
      </c>
      <c r="AD32" s="67"/>
      <c r="AE32" s="91"/>
      <c r="AF32" s="4">
        <v>10.3</v>
      </c>
    </row>
    <row r="33" spans="5:32" ht="13.15" customHeight="1" x14ac:dyDescent="0.25">
      <c r="E33" s="97" t="s">
        <v>44</v>
      </c>
      <c r="F33" s="67"/>
      <c r="G33" s="67"/>
      <c r="H33" s="67"/>
      <c r="I33" s="94"/>
      <c r="J33" s="119">
        <v>2.1</v>
      </c>
      <c r="K33" s="91"/>
      <c r="L33" s="119">
        <v>2.1</v>
      </c>
      <c r="M33" s="91"/>
      <c r="N33" s="119">
        <v>2.2000000000000002</v>
      </c>
      <c r="O33" s="91"/>
      <c r="P33" s="119">
        <v>2.2000000000000002</v>
      </c>
      <c r="Q33" s="67"/>
      <c r="R33" s="91"/>
      <c r="S33" s="119">
        <v>2.2000000000000002</v>
      </c>
      <c r="T33" s="91"/>
      <c r="U33" s="119">
        <v>1.5</v>
      </c>
      <c r="V33" s="91"/>
      <c r="W33" s="119">
        <v>1.5</v>
      </c>
      <c r="X33" s="67"/>
      <c r="Y33" s="67"/>
      <c r="Z33" s="67"/>
      <c r="AA33" s="91"/>
      <c r="AB33" s="9">
        <v>1.5</v>
      </c>
      <c r="AC33" s="98">
        <v>1.5</v>
      </c>
      <c r="AD33" s="67"/>
      <c r="AE33" s="91"/>
      <c r="AF33" s="10">
        <v>1.6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1575</v>
      </c>
      <c r="K35" s="91"/>
      <c r="L35" s="117" t="s">
        <v>1575</v>
      </c>
      <c r="M35" s="91"/>
      <c r="N35" s="117" t="s">
        <v>1575</v>
      </c>
      <c r="O35" s="91"/>
      <c r="P35" s="117" t="s">
        <v>1575</v>
      </c>
      <c r="Q35" s="67"/>
      <c r="R35" s="91"/>
      <c r="S35" s="117" t="s">
        <v>1575</v>
      </c>
      <c r="T35" s="91"/>
      <c r="U35" s="117" t="s">
        <v>1575</v>
      </c>
      <c r="V35" s="91"/>
      <c r="W35" s="117" t="s">
        <v>1575</v>
      </c>
      <c r="X35" s="67"/>
      <c r="Y35" s="67"/>
      <c r="Z35" s="67"/>
      <c r="AA35" s="91"/>
      <c r="AB35" s="5" t="s">
        <v>1575</v>
      </c>
      <c r="AC35" s="95" t="s">
        <v>1575</v>
      </c>
      <c r="AD35" s="67"/>
      <c r="AE35" s="91"/>
      <c r="AF35" s="6" t="s">
        <v>1575</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UapC7WabYRs0fm0PD1q/ozte3eLjwRlIkNBR3tWKn6nTMfIURfQWlJfZKnRPAk1ITALw19fjOUHlEnxvmdU1Q==" saltValue="sgrDy7Gm/aUkpToCeG7M4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F5769DB-2BA3-4F3F-9D4C-1DA412E00299}"/>
    <hyperlink ref="E53" location="INDEX!A1" display="Return to Index" xr:uid="{3DF1AC9B-781F-4F1B-8322-F494B3CADF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LAQU - Laguna Quays (66/11kV)</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46"/>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1576</v>
      </c>
      <c r="J3" s="69"/>
      <c r="K3" s="69"/>
      <c r="L3" s="69"/>
      <c r="M3" s="69"/>
      <c r="N3" s="69"/>
      <c r="O3" s="69"/>
      <c r="P3" s="69"/>
      <c r="Q3" s="69"/>
      <c r="R3" s="69"/>
      <c r="S3" s="69"/>
      <c r="V3" s="71" t="s">
        <v>929</v>
      </c>
      <c r="W3" s="69"/>
      <c r="Y3" s="72" t="s">
        <v>1483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1577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1578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6.7</v>
      </c>
      <c r="K28" s="91"/>
      <c r="L28" s="116">
        <v>7.6</v>
      </c>
      <c r="M28" s="91"/>
      <c r="N28" s="116">
        <v>7.7</v>
      </c>
      <c r="O28" s="91"/>
      <c r="P28" s="116">
        <v>7.7</v>
      </c>
      <c r="Q28" s="67"/>
      <c r="R28" s="91"/>
      <c r="S28" s="116">
        <v>7.7</v>
      </c>
      <c r="T28" s="91"/>
      <c r="U28" s="116">
        <v>1.5</v>
      </c>
      <c r="V28" s="91"/>
      <c r="W28" s="116">
        <v>2.2999999999999998</v>
      </c>
      <c r="X28" s="67"/>
      <c r="Y28" s="67"/>
      <c r="Z28" s="67"/>
      <c r="AA28" s="91"/>
      <c r="AB28" s="3">
        <v>3.2</v>
      </c>
      <c r="AC28" s="92">
        <v>3.2</v>
      </c>
      <c r="AD28" s="67"/>
      <c r="AE28" s="91"/>
      <c r="AF28" s="4">
        <v>3.3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0.76900000000000002</v>
      </c>
      <c r="K31" s="91"/>
      <c r="L31" s="118">
        <v>0.76900000000000002</v>
      </c>
      <c r="M31" s="91"/>
      <c r="N31" s="118">
        <v>0.76900000000000002</v>
      </c>
      <c r="O31" s="91"/>
      <c r="P31" s="118">
        <v>0.76900000000000002</v>
      </c>
      <c r="Q31" s="67"/>
      <c r="R31" s="91"/>
      <c r="S31" s="118">
        <v>0.76900000000000002</v>
      </c>
      <c r="T31" s="91"/>
      <c r="U31" s="118">
        <v>0.73399999999999999</v>
      </c>
      <c r="V31" s="91"/>
      <c r="W31" s="118">
        <v>0.73399999999999999</v>
      </c>
      <c r="X31" s="67"/>
      <c r="Y31" s="67"/>
      <c r="Z31" s="67"/>
      <c r="AA31" s="91"/>
      <c r="AB31" s="7">
        <v>0.73399999999999999</v>
      </c>
      <c r="AC31" s="96">
        <v>0.73399999999999999</v>
      </c>
      <c r="AD31" s="67"/>
      <c r="AE31" s="91"/>
      <c r="AF31" s="8">
        <v>0.73399999999999999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6.4</v>
      </c>
      <c r="K33" s="91"/>
      <c r="L33" s="119">
        <v>7.4</v>
      </c>
      <c r="M33" s="91"/>
      <c r="N33" s="119">
        <v>7.4</v>
      </c>
      <c r="O33" s="91"/>
      <c r="P33" s="119">
        <v>7.5</v>
      </c>
      <c r="Q33" s="67"/>
      <c r="R33" s="91"/>
      <c r="S33" s="119">
        <v>7.5</v>
      </c>
      <c r="T33" s="91"/>
      <c r="U33" s="119">
        <v>1.4</v>
      </c>
      <c r="V33" s="91"/>
      <c r="W33" s="119">
        <v>2.2000000000000002</v>
      </c>
      <c r="X33" s="67"/>
      <c r="Y33" s="67"/>
      <c r="Z33" s="67"/>
      <c r="AA33" s="91"/>
      <c r="AB33" s="9">
        <v>3.1</v>
      </c>
      <c r="AC33" s="98">
        <v>3.1</v>
      </c>
      <c r="AD33" s="67"/>
      <c r="AE33" s="91"/>
      <c r="AF33" s="10">
        <v>3.2</v>
      </c>
    </row>
    <row r="34" spans="5:32" ht="20.25" customHeight="1" x14ac:dyDescent="0.25">
      <c r="E34" s="93" t="s">
        <v>948</v>
      </c>
      <c r="F34" s="67"/>
      <c r="G34" s="67"/>
      <c r="H34" s="67"/>
      <c r="I34" s="94"/>
      <c r="J34" s="117">
        <v>0.3</v>
      </c>
      <c r="K34" s="91"/>
      <c r="L34" s="117">
        <v>0.4</v>
      </c>
      <c r="M34" s="91"/>
      <c r="N34" s="117">
        <v>0.4</v>
      </c>
      <c r="O34" s="91"/>
      <c r="P34" s="117">
        <v>0.4</v>
      </c>
      <c r="Q34" s="67"/>
      <c r="R34" s="91"/>
      <c r="S34" s="117">
        <v>0.4</v>
      </c>
      <c r="T34" s="91"/>
      <c r="U34" s="117">
        <v>0.1</v>
      </c>
      <c r="V34" s="91"/>
      <c r="W34" s="117">
        <v>0.1</v>
      </c>
      <c r="X34" s="67"/>
      <c r="Y34" s="67"/>
      <c r="Z34" s="67"/>
      <c r="AA34" s="91"/>
      <c r="AB34" s="5">
        <v>0.2</v>
      </c>
      <c r="AC34" s="95">
        <v>0.2</v>
      </c>
      <c r="AD34" s="67"/>
      <c r="AE34" s="91"/>
      <c r="AF34" s="6">
        <v>0.2</v>
      </c>
    </row>
    <row r="35" spans="5:32" ht="20.25" customHeight="1" x14ac:dyDescent="0.25">
      <c r="E35" s="93" t="s">
        <v>949</v>
      </c>
      <c r="F35" s="67"/>
      <c r="G35" s="67"/>
      <c r="H35" s="67"/>
      <c r="I35" s="94"/>
      <c r="J35" s="117" t="s">
        <v>1579</v>
      </c>
      <c r="K35" s="91"/>
      <c r="L35" s="117" t="s">
        <v>1579</v>
      </c>
      <c r="M35" s="91"/>
      <c r="N35" s="117" t="s">
        <v>1579</v>
      </c>
      <c r="O35" s="91"/>
      <c r="P35" s="117" t="s">
        <v>1579</v>
      </c>
      <c r="Q35" s="67"/>
      <c r="R35" s="91"/>
      <c r="S35" s="117" t="s">
        <v>1579</v>
      </c>
      <c r="T35" s="91"/>
      <c r="U35" s="117" t="s">
        <v>1579</v>
      </c>
      <c r="V35" s="91"/>
      <c r="W35" s="117" t="s">
        <v>1579</v>
      </c>
      <c r="X35" s="67"/>
      <c r="Y35" s="67"/>
      <c r="Z35" s="67"/>
      <c r="AA35" s="91"/>
      <c r="AB35" s="5" t="s">
        <v>1579</v>
      </c>
      <c r="AC35" s="95" t="s">
        <v>1579</v>
      </c>
      <c r="AD35" s="67"/>
      <c r="AE35" s="91"/>
      <c r="AF35" s="6" t="s">
        <v>1579</v>
      </c>
    </row>
    <row r="36" spans="5:32" ht="13.15" customHeight="1" x14ac:dyDescent="0.25">
      <c r="E36" s="93" t="s">
        <v>56</v>
      </c>
      <c r="F36" s="67"/>
      <c r="G36" s="67"/>
      <c r="H36" s="67"/>
      <c r="I36" s="94"/>
      <c r="J36" s="116">
        <v>6.4</v>
      </c>
      <c r="K36" s="91"/>
      <c r="L36" s="116">
        <v>7.4</v>
      </c>
      <c r="M36" s="91"/>
      <c r="N36" s="116">
        <v>7.4</v>
      </c>
      <c r="O36" s="91"/>
      <c r="P36" s="116">
        <v>7.5</v>
      </c>
      <c r="Q36" s="67"/>
      <c r="R36" s="91"/>
      <c r="S36" s="116">
        <v>7.5</v>
      </c>
      <c r="T36" s="91"/>
      <c r="U36" s="116">
        <v>1.4</v>
      </c>
      <c r="V36" s="91"/>
      <c r="W36" s="116">
        <v>2.2000000000000002</v>
      </c>
      <c r="X36" s="67"/>
      <c r="Y36" s="67"/>
      <c r="Z36" s="67"/>
      <c r="AA36" s="91"/>
      <c r="AB36" s="3">
        <v>3.1</v>
      </c>
      <c r="AC36" s="92">
        <v>3.1</v>
      </c>
      <c r="AD36" s="67"/>
      <c r="AE36" s="91"/>
      <c r="AF36" s="4">
        <v>3.2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2.4</v>
      </c>
      <c r="K39" s="91"/>
      <c r="L39" s="116">
        <v>2.4</v>
      </c>
      <c r="M39" s="91"/>
      <c r="N39" s="116">
        <v>2.4</v>
      </c>
      <c r="O39" s="91"/>
      <c r="P39" s="116">
        <v>2.4</v>
      </c>
      <c r="Q39" s="67"/>
      <c r="R39" s="91"/>
      <c r="S39" s="116">
        <v>2.4</v>
      </c>
      <c r="T39" s="91"/>
      <c r="U39" s="116">
        <v>2.4</v>
      </c>
      <c r="V39" s="91"/>
      <c r="W39" s="116">
        <v>2.4</v>
      </c>
      <c r="X39" s="67"/>
      <c r="Y39" s="67"/>
      <c r="Z39" s="67"/>
      <c r="AA39" s="91"/>
      <c r="AB39" s="3">
        <v>2.4</v>
      </c>
      <c r="AC39" s="92">
        <v>2.4</v>
      </c>
      <c r="AD39" s="67"/>
      <c r="AE39" s="91"/>
      <c r="AF39" s="4">
        <v>2.4</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3.0999999046325701</v>
      </c>
      <c r="K41" s="91"/>
      <c r="L41" s="116">
        <v>3.0999999046325701</v>
      </c>
      <c r="M41" s="91"/>
      <c r="N41" s="116">
        <v>3.0999999046325701</v>
      </c>
      <c r="O41" s="91"/>
      <c r="P41" s="116">
        <v>3.0999999046325701</v>
      </c>
      <c r="Q41" s="67"/>
      <c r="R41" s="91"/>
      <c r="S41" s="116">
        <v>3.0999999046325701</v>
      </c>
      <c r="T41" s="91"/>
      <c r="U41" s="116">
        <v>3.0999999046325701</v>
      </c>
      <c r="V41" s="91"/>
      <c r="W41" s="116">
        <v>3.0999999046325701</v>
      </c>
      <c r="X41" s="67"/>
      <c r="Y41" s="67"/>
      <c r="Z41" s="67"/>
      <c r="AA41" s="91"/>
      <c r="AB41" s="3">
        <v>3.0999999046325701</v>
      </c>
      <c r="AC41" s="92">
        <v>3.0999999046325701</v>
      </c>
      <c r="AD41" s="67"/>
      <c r="AE41" s="91"/>
      <c r="AF41" s="4">
        <v>3.0999999046325701</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v>0</v>
      </c>
      <c r="M43" s="103"/>
      <c r="N43" s="102">
        <v>0</v>
      </c>
      <c r="O43" s="103"/>
      <c r="P43" s="102">
        <v>0</v>
      </c>
      <c r="Q43" s="100"/>
      <c r="R43" s="103"/>
      <c r="S43" s="102">
        <v>0</v>
      </c>
      <c r="T43" s="103"/>
      <c r="U43" s="113">
        <v>0</v>
      </c>
      <c r="V43" s="114"/>
      <c r="W43" s="102">
        <v>0</v>
      </c>
      <c r="X43" s="100"/>
      <c r="Y43" s="100"/>
      <c r="Z43" s="100"/>
      <c r="AA43" s="103"/>
      <c r="AB43" s="18">
        <v>0</v>
      </c>
      <c r="AC43" s="102">
        <v>0</v>
      </c>
      <c r="AD43" s="100"/>
      <c r="AE43" s="103"/>
      <c r="AF43" s="19">
        <v>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6">
        <v>0.9</v>
      </c>
      <c r="K45" s="91"/>
      <c r="L45" s="116">
        <v>1.9</v>
      </c>
      <c r="M45" s="91"/>
      <c r="N45" s="116">
        <v>1.9</v>
      </c>
      <c r="O45" s="91"/>
      <c r="P45" s="116">
        <v>2</v>
      </c>
      <c r="Q45" s="67"/>
      <c r="R45" s="91"/>
      <c r="S45" s="116">
        <v>2</v>
      </c>
      <c r="T45" s="91"/>
      <c r="U45" s="117"/>
      <c r="V45" s="91"/>
      <c r="W45" s="117"/>
      <c r="X45" s="67"/>
      <c r="Y45" s="67"/>
      <c r="Z45" s="67"/>
      <c r="AA45" s="91"/>
      <c r="AB45" s="5"/>
      <c r="AC45" s="95"/>
      <c r="AD45" s="67"/>
      <c r="AE45" s="91"/>
      <c r="AF45" s="6"/>
    </row>
    <row r="46" spans="5:32" x14ac:dyDescent="0.25">
      <c r="E46" s="93" t="s">
        <v>93</v>
      </c>
      <c r="F46" s="67"/>
      <c r="G46" s="67"/>
      <c r="H46" s="67"/>
      <c r="I46" s="94"/>
      <c r="J46" s="116">
        <v>0.7</v>
      </c>
      <c r="K46" s="91"/>
      <c r="L46" s="116">
        <v>1.5</v>
      </c>
      <c r="M46" s="91"/>
      <c r="N46" s="116">
        <v>1.5</v>
      </c>
      <c r="O46" s="91"/>
      <c r="P46" s="116">
        <v>1.5</v>
      </c>
      <c r="Q46" s="67"/>
      <c r="R46" s="91"/>
      <c r="S46" s="116">
        <v>1.5</v>
      </c>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thickTop="1" x14ac:dyDescent="0.25"/>
    <row r="50" spans="5:5" ht="0.6" customHeight="1" x14ac:dyDescent="0.25">
      <c r="E50" s="17" t="s">
        <v>954</v>
      </c>
    </row>
    <row r="51" spans="5:5" ht="0" hidden="1" customHeight="1" x14ac:dyDescent="0.25"/>
    <row r="52" spans="5:5" x14ac:dyDescent="0.25">
      <c r="E52" s="50" t="s">
        <v>1514</v>
      </c>
    </row>
    <row r="53" spans="5:5" x14ac:dyDescent="0.25">
      <c r="E53" s="17" t="s">
        <v>954</v>
      </c>
    </row>
  </sheetData>
  <sheetProtection algorithmName="SHA-512" hashValue="jdB4Rda+yzpa9zh47aCpqC7FDc22NzhLX2gXbApXg+7iGkMD6niwKbH4l2zu+InCnarT3MNbxofDFtEwYLWaTg==" saltValue="a7tzwzpBN37bNb84BpGMS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F404860-06CB-494B-A0A4-CA1018CA535E}"/>
    <hyperlink ref="E53" location="INDEX!A1" display="Return to Index" xr:uid="{18995340-0BA4-4F11-BAC9-14907C70ED2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LARO - Skid D (Landing Road) (66/11kV)</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7"/>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1580</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1581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1583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2.2000000000000002</v>
      </c>
      <c r="K26" s="91"/>
      <c r="L26" s="116">
        <v>2.2000000000000002</v>
      </c>
      <c r="M26" s="91"/>
      <c r="N26" s="116">
        <v>2.2000000000000002</v>
      </c>
      <c r="O26" s="91"/>
      <c r="P26" s="116">
        <v>2.2000000000000002</v>
      </c>
      <c r="Q26" s="67"/>
      <c r="R26" s="91"/>
      <c r="S26" s="116">
        <v>2.2000000000000002</v>
      </c>
      <c r="T26" s="91"/>
      <c r="U26" s="116">
        <v>2.2000000000000002</v>
      </c>
      <c r="V26" s="91"/>
      <c r="W26" s="116">
        <v>2.2000000000000002</v>
      </c>
      <c r="X26" s="67"/>
      <c r="Y26" s="67"/>
      <c r="Z26" s="67"/>
      <c r="AA26" s="91"/>
      <c r="AB26" s="3">
        <v>2.2000000000000002</v>
      </c>
      <c r="AC26" s="92">
        <v>2.2000000000000002</v>
      </c>
      <c r="AD26" s="67"/>
      <c r="AE26" s="91"/>
      <c r="AF26" s="4">
        <v>2.2000000000000002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0.5</v>
      </c>
      <c r="K28" s="91"/>
      <c r="L28" s="116">
        <v>0.5</v>
      </c>
      <c r="M28" s="91"/>
      <c r="N28" s="116">
        <v>0.5</v>
      </c>
      <c r="O28" s="91"/>
      <c r="P28" s="116">
        <v>0.6</v>
      </c>
      <c r="Q28" s="67"/>
      <c r="R28" s="91"/>
      <c r="S28" s="116">
        <v>0.6</v>
      </c>
      <c r="T28" s="91"/>
      <c r="U28" s="116">
        <v>0.5</v>
      </c>
      <c r="V28" s="91"/>
      <c r="W28" s="116">
        <v>0.5</v>
      </c>
      <c r="X28" s="67"/>
      <c r="Y28" s="67"/>
      <c r="Z28" s="67"/>
      <c r="AA28" s="91"/>
      <c r="AB28" s="3">
        <v>0.5</v>
      </c>
      <c r="AC28" s="92">
        <v>0.5</v>
      </c>
      <c r="AD28" s="67"/>
      <c r="AE28" s="91"/>
      <c r="AF28" s="4">
        <v>0.5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0.86399999999999999</v>
      </c>
      <c r="K31" s="91"/>
      <c r="L31" s="118">
        <v>0.86399999999999999</v>
      </c>
      <c r="M31" s="91"/>
      <c r="N31" s="118">
        <v>0.86399999999999999</v>
      </c>
      <c r="O31" s="91"/>
      <c r="P31" s="118">
        <v>0.86399999999999999</v>
      </c>
      <c r="Q31" s="67"/>
      <c r="R31" s="91"/>
      <c r="S31" s="118">
        <v>0.86399999999999999</v>
      </c>
      <c r="T31" s="91"/>
      <c r="U31" s="118">
        <v>0.84599999999999997</v>
      </c>
      <c r="V31" s="91"/>
      <c r="W31" s="118">
        <v>0.84599999999999997</v>
      </c>
      <c r="X31" s="67"/>
      <c r="Y31" s="67"/>
      <c r="Z31" s="67"/>
      <c r="AA31" s="91"/>
      <c r="AB31" s="7">
        <v>0.84599999999999997</v>
      </c>
      <c r="AC31" s="96">
        <v>0.84599999999999997</v>
      </c>
      <c r="AD31" s="67"/>
      <c r="AE31" s="91"/>
      <c r="AF31" s="8">
        <v>0.84599999999999997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0.5</v>
      </c>
      <c r="K33" s="91"/>
      <c r="L33" s="119">
        <v>0.5</v>
      </c>
      <c r="M33" s="91"/>
      <c r="N33" s="119">
        <v>0.5</v>
      </c>
      <c r="O33" s="91"/>
      <c r="P33" s="119">
        <v>0.5</v>
      </c>
      <c r="Q33" s="67"/>
      <c r="R33" s="91"/>
      <c r="S33" s="119">
        <v>0.5</v>
      </c>
      <c r="T33" s="91"/>
      <c r="U33" s="119">
        <v>0.4</v>
      </c>
      <c r="V33" s="91"/>
      <c r="W33" s="119">
        <v>0.5</v>
      </c>
      <c r="X33" s="67"/>
      <c r="Y33" s="67"/>
      <c r="Z33" s="67"/>
      <c r="AA33" s="91"/>
      <c r="AB33" s="9">
        <v>0.5</v>
      </c>
      <c r="AC33" s="98">
        <v>0.5</v>
      </c>
      <c r="AD33" s="67"/>
      <c r="AE33" s="91"/>
      <c r="AF33" s="10">
        <v>0.5</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6">
        <v>0.5</v>
      </c>
      <c r="K36" s="91"/>
      <c r="L36" s="116">
        <v>0.5</v>
      </c>
      <c r="M36" s="91"/>
      <c r="N36" s="116">
        <v>0.5</v>
      </c>
      <c r="O36" s="91"/>
      <c r="P36" s="116">
        <v>0.5</v>
      </c>
      <c r="Q36" s="67"/>
      <c r="R36" s="91"/>
      <c r="S36" s="116">
        <v>0.5</v>
      </c>
      <c r="T36" s="91"/>
      <c r="U36" s="116">
        <v>0.4</v>
      </c>
      <c r="V36" s="91"/>
      <c r="W36" s="116">
        <v>0.5</v>
      </c>
      <c r="X36" s="67"/>
      <c r="Y36" s="67"/>
      <c r="Z36" s="67"/>
      <c r="AA36" s="91"/>
      <c r="AB36" s="3">
        <v>0.5</v>
      </c>
      <c r="AC36" s="92">
        <v>0.5</v>
      </c>
      <c r="AD36" s="67"/>
      <c r="AE36" s="91"/>
      <c r="AF36" s="4">
        <v>0.5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v>
      </c>
      <c r="K43" s="103"/>
      <c r="L43" s="102">
        <v>4</v>
      </c>
      <c r="M43" s="103"/>
      <c r="N43" s="102">
        <v>4</v>
      </c>
      <c r="O43" s="103"/>
      <c r="P43" s="102">
        <v>4</v>
      </c>
      <c r="Q43" s="100"/>
      <c r="R43" s="103"/>
      <c r="S43" s="102">
        <v>4</v>
      </c>
      <c r="T43" s="103"/>
      <c r="U43" s="113">
        <v>4</v>
      </c>
      <c r="V43" s="114"/>
      <c r="W43" s="102">
        <v>4</v>
      </c>
      <c r="X43" s="100"/>
      <c r="Y43" s="100"/>
      <c r="Z43" s="100"/>
      <c r="AA43" s="103"/>
      <c r="AB43" s="18">
        <v>4</v>
      </c>
      <c r="AC43" s="102">
        <v>4</v>
      </c>
      <c r="AD43" s="100"/>
      <c r="AE43" s="103"/>
      <c r="AF43" s="19">
        <v>4</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I5oF1s57p7ojJOcfHyj+pjqYQKwtXhcqED21poDELv1Z1y76JuyXbVlSO1hROUCrSLIZU7zc6nQtq0OLJQSdQ==" saltValue="gZeTzGN0Y8Gb2xOcaE60L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B792999-9EFA-48DD-BBD0-C83A4BDBA1A5}"/>
    <hyperlink ref="E53" location="INDEX!A1" display="Return to Index" xr:uid="{F8445E39-679A-4CF4-B0CD-F6EB2E20A2D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LITT - Littlemore (66/11kV)</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49"/>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1584</v>
      </c>
      <c r="J3" s="69"/>
      <c r="K3" s="69"/>
      <c r="L3" s="69"/>
      <c r="M3" s="69"/>
      <c r="N3" s="69"/>
      <c r="O3" s="69"/>
      <c r="P3" s="69"/>
      <c r="Q3" s="69"/>
      <c r="R3" s="69"/>
      <c r="S3" s="69"/>
      <c r="V3" s="71" t="s">
        <v>929</v>
      </c>
      <c r="W3" s="69"/>
      <c r="Y3" s="72" t="s">
        <v>1585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1586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1588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7.4</v>
      </c>
      <c r="K26" s="91"/>
      <c r="L26" s="116">
        <v>7.4</v>
      </c>
      <c r="M26" s="91"/>
      <c r="N26" s="116">
        <v>7.4</v>
      </c>
      <c r="O26" s="91"/>
      <c r="P26" s="116">
        <v>7.4</v>
      </c>
      <c r="Q26" s="67"/>
      <c r="R26" s="91"/>
      <c r="S26" s="116">
        <v>7.4</v>
      </c>
      <c r="T26" s="91"/>
      <c r="U26" s="116">
        <v>7.8</v>
      </c>
      <c r="V26" s="91"/>
      <c r="W26" s="116">
        <v>7.8</v>
      </c>
      <c r="X26" s="67"/>
      <c r="Y26" s="67"/>
      <c r="Z26" s="67"/>
      <c r="AA26" s="91"/>
      <c r="AB26" s="3">
        <v>7.8</v>
      </c>
      <c r="AC26" s="92">
        <v>7.8</v>
      </c>
      <c r="AD26" s="67"/>
      <c r="AE26" s="91"/>
      <c r="AF26" s="4">
        <v>7.8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3.1</v>
      </c>
      <c r="K28" s="91"/>
      <c r="L28" s="116">
        <v>3.2</v>
      </c>
      <c r="M28" s="91"/>
      <c r="N28" s="116">
        <v>3.3</v>
      </c>
      <c r="O28" s="91"/>
      <c r="P28" s="116">
        <v>3.3</v>
      </c>
      <c r="Q28" s="67"/>
      <c r="R28" s="91"/>
      <c r="S28" s="116">
        <v>3.4</v>
      </c>
      <c r="T28" s="91"/>
      <c r="U28" s="116">
        <v>2</v>
      </c>
      <c r="V28" s="91"/>
      <c r="W28" s="116">
        <v>2</v>
      </c>
      <c r="X28" s="67"/>
      <c r="Y28" s="67"/>
      <c r="Z28" s="67"/>
      <c r="AA28" s="91"/>
      <c r="AB28" s="3">
        <v>2.1</v>
      </c>
      <c r="AC28" s="92">
        <v>2.1</v>
      </c>
      <c r="AD28" s="67"/>
      <c r="AE28" s="91"/>
      <c r="AF28" s="4">
        <v>2.2000000000000002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0.99299999999999999</v>
      </c>
      <c r="V31" s="91"/>
      <c r="W31" s="118">
        <v>0.99299999999999999</v>
      </c>
      <c r="X31" s="67"/>
      <c r="Y31" s="67"/>
      <c r="Z31" s="67"/>
      <c r="AA31" s="91"/>
      <c r="AB31" s="7">
        <v>0.99299999999999999</v>
      </c>
      <c r="AC31" s="96">
        <v>0.99299999999999999</v>
      </c>
      <c r="AD31" s="67"/>
      <c r="AE31" s="91"/>
      <c r="AF31" s="8">
        <v>0.99299999999999999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2.9</v>
      </c>
      <c r="K33" s="91"/>
      <c r="L33" s="119">
        <v>2.9</v>
      </c>
      <c r="M33" s="91"/>
      <c r="N33" s="119">
        <v>3</v>
      </c>
      <c r="O33" s="91"/>
      <c r="P33" s="119">
        <v>3.1</v>
      </c>
      <c r="Q33" s="67"/>
      <c r="R33" s="91"/>
      <c r="S33" s="119">
        <v>3.1</v>
      </c>
      <c r="T33" s="91"/>
      <c r="U33" s="119">
        <v>1.9</v>
      </c>
      <c r="V33" s="91"/>
      <c r="W33" s="119">
        <v>2</v>
      </c>
      <c r="X33" s="67"/>
      <c r="Y33" s="67"/>
      <c r="Z33" s="67"/>
      <c r="AA33" s="91"/>
      <c r="AB33" s="9">
        <v>2</v>
      </c>
      <c r="AC33" s="98">
        <v>2</v>
      </c>
      <c r="AD33" s="67"/>
      <c r="AE33" s="91"/>
      <c r="AF33" s="10">
        <v>2.1</v>
      </c>
    </row>
    <row r="34" spans="5:32" ht="20.25" customHeight="1" x14ac:dyDescent="0.25">
      <c r="E34" s="93" t="s">
        <v>948</v>
      </c>
      <c r="F34" s="67"/>
      <c r="G34" s="67"/>
      <c r="H34" s="67"/>
      <c r="I34" s="94"/>
      <c r="J34" s="117">
        <v>0.1</v>
      </c>
      <c r="K34" s="91"/>
      <c r="L34" s="117">
        <v>0.1</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1321</v>
      </c>
      <c r="K35" s="91"/>
      <c r="L35" s="117" t="s">
        <v>1321</v>
      </c>
      <c r="M35" s="91"/>
      <c r="N35" s="117" t="s">
        <v>1321</v>
      </c>
      <c r="O35" s="91"/>
      <c r="P35" s="117" t="s">
        <v>1321</v>
      </c>
      <c r="Q35" s="67"/>
      <c r="R35" s="91"/>
      <c r="S35" s="117" t="s">
        <v>1321</v>
      </c>
      <c r="T35" s="91"/>
      <c r="U35" s="117" t="s">
        <v>1321</v>
      </c>
      <c r="V35" s="91"/>
      <c r="W35" s="117" t="s">
        <v>1321</v>
      </c>
      <c r="X35" s="67"/>
      <c r="Y35" s="67"/>
      <c r="Z35" s="67"/>
      <c r="AA35" s="91"/>
      <c r="AB35" s="5" t="s">
        <v>1321</v>
      </c>
      <c r="AC35" s="95" t="s">
        <v>1321</v>
      </c>
      <c r="AD35" s="67"/>
      <c r="AE35" s="91"/>
      <c r="AF35" s="6" t="s">
        <v>1321</v>
      </c>
    </row>
    <row r="36" spans="5:32" ht="13.15" customHeight="1" x14ac:dyDescent="0.25">
      <c r="E36" s="93" t="s">
        <v>56</v>
      </c>
      <c r="F36" s="67"/>
      <c r="G36" s="67"/>
      <c r="H36" s="67"/>
      <c r="I36" s="94"/>
      <c r="J36" s="116">
        <v>2.9</v>
      </c>
      <c r="K36" s="91"/>
      <c r="L36" s="116">
        <v>2.9</v>
      </c>
      <c r="M36" s="91"/>
      <c r="N36" s="116">
        <v>3</v>
      </c>
      <c r="O36" s="91"/>
      <c r="P36" s="116">
        <v>3.1</v>
      </c>
      <c r="Q36" s="67"/>
      <c r="R36" s="91"/>
      <c r="S36" s="116">
        <v>3.1</v>
      </c>
      <c r="T36" s="91"/>
      <c r="U36" s="116">
        <v>1.9</v>
      </c>
      <c r="V36" s="91"/>
      <c r="W36" s="116">
        <v>2</v>
      </c>
      <c r="X36" s="67"/>
      <c r="Y36" s="67"/>
      <c r="Z36" s="67"/>
      <c r="AA36" s="91"/>
      <c r="AB36" s="3">
        <v>2</v>
      </c>
      <c r="AC36" s="92">
        <v>2</v>
      </c>
      <c r="AD36" s="67"/>
      <c r="AE36" s="91"/>
      <c r="AF36" s="4">
        <v>2.1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1.2</v>
      </c>
      <c r="K39" s="91"/>
      <c r="L39" s="116">
        <v>1</v>
      </c>
      <c r="M39" s="91"/>
      <c r="N39" s="116">
        <v>1</v>
      </c>
      <c r="O39" s="91"/>
      <c r="P39" s="116">
        <v>1</v>
      </c>
      <c r="Q39" s="67"/>
      <c r="R39" s="91"/>
      <c r="S39" s="116">
        <v>1</v>
      </c>
      <c r="T39" s="91"/>
      <c r="U39" s="116">
        <v>1.2</v>
      </c>
      <c r="V39" s="91"/>
      <c r="W39" s="116">
        <v>1.2</v>
      </c>
      <c r="X39" s="67"/>
      <c r="Y39" s="67"/>
      <c r="Z39" s="67"/>
      <c r="AA39" s="91"/>
      <c r="AB39" s="3">
        <v>1</v>
      </c>
      <c r="AC39" s="92">
        <v>1</v>
      </c>
      <c r="AD39" s="67"/>
      <c r="AE39" s="91"/>
      <c r="AF39" s="4">
        <v>1</v>
      </c>
    </row>
    <row r="40" spans="5:32" x14ac:dyDescent="0.25">
      <c r="E40" s="93" t="s">
        <v>73</v>
      </c>
      <c r="F40" s="67"/>
      <c r="G40" s="67"/>
      <c r="H40" s="67"/>
      <c r="I40" s="94"/>
      <c r="J40" s="116">
        <v>1.6</v>
      </c>
      <c r="K40" s="91"/>
      <c r="L40" s="116">
        <v>1.6</v>
      </c>
      <c r="M40" s="91"/>
      <c r="N40" s="116">
        <v>1.6</v>
      </c>
      <c r="O40" s="91"/>
      <c r="P40" s="116">
        <v>1.6</v>
      </c>
      <c r="Q40" s="67"/>
      <c r="R40" s="91"/>
      <c r="S40" s="116">
        <v>1.6</v>
      </c>
      <c r="T40" s="91"/>
      <c r="U40" s="116">
        <v>1.6</v>
      </c>
      <c r="V40" s="91"/>
      <c r="W40" s="116">
        <v>1.6</v>
      </c>
      <c r="X40" s="67"/>
      <c r="Y40" s="67"/>
      <c r="Z40" s="67"/>
      <c r="AA40" s="91"/>
      <c r="AB40" s="3">
        <v>1.6</v>
      </c>
      <c r="AC40" s="92">
        <v>1.6</v>
      </c>
      <c r="AD40" s="67"/>
      <c r="AE40" s="91"/>
      <c r="AF40" s="4">
        <v>1.6</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13">
        <v>6.3</v>
      </c>
      <c r="V43" s="114"/>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6">
        <v>0.1</v>
      </c>
      <c r="K45" s="91"/>
      <c r="L45" s="116">
        <v>0.3</v>
      </c>
      <c r="M45" s="91"/>
      <c r="N45" s="116">
        <v>0.4</v>
      </c>
      <c r="O45" s="91"/>
      <c r="P45" s="116">
        <v>0.5</v>
      </c>
      <c r="Q45" s="67"/>
      <c r="R45" s="91"/>
      <c r="S45" s="116">
        <v>0.5</v>
      </c>
      <c r="T45" s="91"/>
      <c r="U45" s="117"/>
      <c r="V45" s="91"/>
      <c r="W45" s="117"/>
      <c r="X45" s="67"/>
      <c r="Y45" s="67"/>
      <c r="Z45" s="67"/>
      <c r="AA45" s="91"/>
      <c r="AB45" s="5"/>
      <c r="AC45" s="95"/>
      <c r="AD45" s="67"/>
      <c r="AE45" s="91"/>
      <c r="AF45" s="6"/>
    </row>
    <row r="46" spans="5:32" x14ac:dyDescent="0.25">
      <c r="E46" s="93" t="s">
        <v>93</v>
      </c>
      <c r="F46" s="67"/>
      <c r="G46" s="67"/>
      <c r="H46" s="67"/>
      <c r="I46" s="94"/>
      <c r="J46" s="116">
        <v>0.1</v>
      </c>
      <c r="K46" s="91"/>
      <c r="L46" s="116">
        <v>0.3</v>
      </c>
      <c r="M46" s="91"/>
      <c r="N46" s="116">
        <v>0.4</v>
      </c>
      <c r="O46" s="91"/>
      <c r="P46" s="116">
        <v>0.5</v>
      </c>
      <c r="Q46" s="67"/>
      <c r="R46" s="91"/>
      <c r="S46" s="116">
        <v>0.5</v>
      </c>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2" spans="5:5" x14ac:dyDescent="0.25">
      <c r="E52" t="s">
        <v>1589</v>
      </c>
    </row>
    <row r="53" spans="5:5" x14ac:dyDescent="0.25">
      <c r="E53" s="17" t="s">
        <v>954</v>
      </c>
    </row>
  </sheetData>
  <sheetProtection algorithmName="SHA-512" hashValue="cp9993xCKKGXzB9bXS15EI4kpndCm8HhXvncSqnOufkn5qMOndBYNh7o3e2GiDGfq2nkRtQk/ccXlkq5hv7qHg==" saltValue="RwaccZ7VnQa+khcvrk+iB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D423EDE-FA57-49B5-BC97-84843F535F85}"/>
    <hyperlink ref="E53" location="INDEX!A1" display="Return to Index" xr:uid="{4F7A320F-7576-4124-BCD6-111E55C1EF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LOCR - Louisa Creek (33/11kV)</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8"/>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1590</v>
      </c>
      <c r="J3" s="69"/>
      <c r="K3" s="69"/>
      <c r="L3" s="69"/>
      <c r="M3" s="69"/>
      <c r="N3" s="69"/>
      <c r="O3" s="69"/>
      <c r="P3" s="69"/>
      <c r="Q3" s="69"/>
      <c r="R3" s="69"/>
      <c r="S3" s="69"/>
      <c r="V3" s="71" t="s">
        <v>929</v>
      </c>
      <c r="W3" s="69"/>
      <c r="Y3" s="72" t="s">
        <v>1016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1489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1591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24.4</v>
      </c>
      <c r="K26" s="91"/>
      <c r="L26" s="116">
        <v>24.4</v>
      </c>
      <c r="M26" s="91"/>
      <c r="N26" s="116">
        <v>24.4</v>
      </c>
      <c r="O26" s="91"/>
      <c r="P26" s="116">
        <v>24.4</v>
      </c>
      <c r="Q26" s="67"/>
      <c r="R26" s="91"/>
      <c r="S26" s="116">
        <v>24.4</v>
      </c>
      <c r="T26" s="91"/>
      <c r="U26" s="116">
        <v>28.6</v>
      </c>
      <c r="V26" s="91"/>
      <c r="W26" s="116">
        <v>28.6</v>
      </c>
      <c r="X26" s="67"/>
      <c r="Y26" s="67"/>
      <c r="Z26" s="67"/>
      <c r="AA26" s="91"/>
      <c r="AB26" s="3">
        <v>28.6</v>
      </c>
      <c r="AC26" s="92">
        <v>28.6</v>
      </c>
      <c r="AD26" s="67"/>
      <c r="AE26" s="91"/>
      <c r="AF26" s="4">
        <v>28.6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10.6</v>
      </c>
      <c r="K28" s="91"/>
      <c r="L28" s="116">
        <v>10.6</v>
      </c>
      <c r="M28" s="91"/>
      <c r="N28" s="116">
        <v>10.6</v>
      </c>
      <c r="O28" s="91"/>
      <c r="P28" s="116">
        <v>10.7</v>
      </c>
      <c r="Q28" s="67"/>
      <c r="R28" s="91"/>
      <c r="S28" s="116">
        <v>10.6</v>
      </c>
      <c r="T28" s="91"/>
      <c r="U28" s="116">
        <v>7.3</v>
      </c>
      <c r="V28" s="91"/>
      <c r="W28" s="116">
        <v>7.3</v>
      </c>
      <c r="X28" s="67"/>
      <c r="Y28" s="67"/>
      <c r="Z28" s="67"/>
      <c r="AA28" s="91"/>
      <c r="AB28" s="3">
        <v>7.4</v>
      </c>
      <c r="AC28" s="92">
        <v>7.4</v>
      </c>
      <c r="AD28" s="67"/>
      <c r="AE28" s="91"/>
      <c r="AF28" s="4">
        <v>7.4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0.99399999999999999</v>
      </c>
      <c r="V31" s="91"/>
      <c r="W31" s="118">
        <v>0.99399999999999999</v>
      </c>
      <c r="X31" s="67"/>
      <c r="Y31" s="67"/>
      <c r="Z31" s="67"/>
      <c r="AA31" s="91"/>
      <c r="AB31" s="7">
        <v>0.99299999999999999</v>
      </c>
      <c r="AC31" s="96">
        <v>0.99299999999999999</v>
      </c>
      <c r="AD31" s="67"/>
      <c r="AE31" s="91"/>
      <c r="AF31" s="8">
        <v>0.99399999999999999</v>
      </c>
    </row>
    <row r="32" spans="4:32" ht="13.15" customHeight="1" x14ac:dyDescent="0.25">
      <c r="E32" s="93" t="s">
        <v>40</v>
      </c>
      <c r="F32" s="67"/>
      <c r="G32" s="67"/>
      <c r="H32" s="67"/>
      <c r="I32" s="94"/>
      <c r="J32" s="116">
        <v>13.9</v>
      </c>
      <c r="K32" s="91"/>
      <c r="L32" s="116">
        <v>13.9</v>
      </c>
      <c r="M32" s="91"/>
      <c r="N32" s="116">
        <v>13.9</v>
      </c>
      <c r="O32" s="91"/>
      <c r="P32" s="116">
        <v>13.9</v>
      </c>
      <c r="Q32" s="67"/>
      <c r="R32" s="91"/>
      <c r="S32" s="116">
        <v>13.9</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9.9</v>
      </c>
      <c r="K33" s="91"/>
      <c r="L33" s="119">
        <v>9.9</v>
      </c>
      <c r="M33" s="91"/>
      <c r="N33" s="119">
        <v>10</v>
      </c>
      <c r="O33" s="91"/>
      <c r="P33" s="119">
        <v>10</v>
      </c>
      <c r="Q33" s="67"/>
      <c r="R33" s="91"/>
      <c r="S33" s="119">
        <v>10</v>
      </c>
      <c r="T33" s="91"/>
      <c r="U33" s="119">
        <v>7</v>
      </c>
      <c r="V33" s="91"/>
      <c r="W33" s="119">
        <v>7</v>
      </c>
      <c r="X33" s="67"/>
      <c r="Y33" s="67"/>
      <c r="Z33" s="67"/>
      <c r="AA33" s="91"/>
      <c r="AB33" s="9">
        <v>7.1</v>
      </c>
      <c r="AC33" s="98">
        <v>7.1</v>
      </c>
      <c r="AD33" s="67"/>
      <c r="AE33" s="91"/>
      <c r="AF33" s="10">
        <v>7.1</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16</v>
      </c>
      <c r="K43" s="103"/>
      <c r="L43" s="102">
        <v>16</v>
      </c>
      <c r="M43" s="103"/>
      <c r="N43" s="102">
        <v>16</v>
      </c>
      <c r="O43" s="103"/>
      <c r="P43" s="102">
        <v>16</v>
      </c>
      <c r="Q43" s="100"/>
      <c r="R43" s="103"/>
      <c r="S43" s="102">
        <v>16</v>
      </c>
      <c r="T43" s="103"/>
      <c r="U43" s="113">
        <v>16</v>
      </c>
      <c r="V43" s="114"/>
      <c r="W43" s="102">
        <v>16</v>
      </c>
      <c r="X43" s="100"/>
      <c r="Y43" s="100"/>
      <c r="Z43" s="100"/>
      <c r="AA43" s="103"/>
      <c r="AB43" s="18">
        <v>16</v>
      </c>
      <c r="AC43" s="102">
        <v>16</v>
      </c>
      <c r="AD43" s="100"/>
      <c r="AE43" s="103"/>
      <c r="AF43" s="19">
        <v>16</v>
      </c>
    </row>
    <row r="44" spans="5:32" ht="22.5" customHeight="1" x14ac:dyDescent="0.25">
      <c r="E44" s="99" t="s">
        <v>85</v>
      </c>
      <c r="F44" s="100"/>
      <c r="G44" s="100"/>
      <c r="H44" s="100"/>
      <c r="I44" s="101"/>
      <c r="J44" s="102">
        <v>8</v>
      </c>
      <c r="K44" s="103"/>
      <c r="L44" s="102">
        <v>8</v>
      </c>
      <c r="M44" s="103"/>
      <c r="N44" s="102">
        <v>8</v>
      </c>
      <c r="O44" s="103"/>
      <c r="P44" s="102">
        <v>8</v>
      </c>
      <c r="Q44" s="100"/>
      <c r="R44" s="103"/>
      <c r="S44" s="102">
        <v>8</v>
      </c>
      <c r="T44" s="103"/>
      <c r="U44" s="102">
        <v>8</v>
      </c>
      <c r="V44" s="103"/>
      <c r="W44" s="102">
        <v>8</v>
      </c>
      <c r="X44" s="100"/>
      <c r="Y44" s="100"/>
      <c r="Z44" s="100"/>
      <c r="AA44" s="103"/>
      <c r="AB44" s="18">
        <v>8</v>
      </c>
      <c r="AC44" s="102">
        <v>8</v>
      </c>
      <c r="AD44" s="100"/>
      <c r="AE44" s="103"/>
      <c r="AF44" s="19">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h8Wr+vEyq7vRmn3KBhVv5YZ2D3Ys2Fq+gD1mBuWnUTKvHWbeLEwDeJy3YhIiOeYJU4wligr5oQw67EPagyawg==" saltValue="m9N3jAyzkJrYbBdl0WsoM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38D5101-FA08-472D-88B8-11B2B63396C4}"/>
    <hyperlink ref="E53" location="INDEX!A1" display="Return to Index" xr:uid="{63ACA167-EF73-49F5-8572-86B8AEB7291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LONG - Longreach (66/22kV)</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0"/>
  <dimension ref="A1:AJ53"/>
  <sheetViews>
    <sheetView showGridLines="0" topLeftCell="A4" workbookViewId="0">
      <selection activeCell="AL36" sqref="AL3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1592</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1593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1594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5.9</v>
      </c>
      <c r="K26" s="91"/>
      <c r="L26" s="116">
        <v>5.9</v>
      </c>
      <c r="M26" s="91"/>
      <c r="N26" s="116">
        <v>5.9</v>
      </c>
      <c r="O26" s="91"/>
      <c r="P26" s="116">
        <v>5.9</v>
      </c>
      <c r="Q26" s="67"/>
      <c r="R26" s="91"/>
      <c r="S26" s="116">
        <v>5.9</v>
      </c>
      <c r="T26" s="91"/>
      <c r="U26" s="116">
        <v>6</v>
      </c>
      <c r="V26" s="91"/>
      <c r="W26" s="116">
        <v>6</v>
      </c>
      <c r="X26" s="67"/>
      <c r="Y26" s="67"/>
      <c r="Z26" s="67"/>
      <c r="AA26" s="91"/>
      <c r="AB26" s="3">
        <v>6</v>
      </c>
      <c r="AC26" s="92">
        <v>6</v>
      </c>
      <c r="AD26" s="67"/>
      <c r="AE26" s="91"/>
      <c r="AF26" s="4">
        <v>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v>
      </c>
      <c r="K28" s="91"/>
      <c r="L28" s="116">
        <v>1.6</v>
      </c>
      <c r="M28" s="91"/>
      <c r="N28" s="116">
        <v>1.6</v>
      </c>
      <c r="O28" s="91"/>
      <c r="P28" s="116">
        <v>1.6</v>
      </c>
      <c r="Q28" s="67"/>
      <c r="R28" s="91"/>
      <c r="S28" s="116">
        <v>1.6</v>
      </c>
      <c r="T28" s="91"/>
      <c r="U28" s="116">
        <v>1.2</v>
      </c>
      <c r="V28" s="91"/>
      <c r="W28" s="116">
        <v>1.2</v>
      </c>
      <c r="X28" s="67"/>
      <c r="Y28" s="67"/>
      <c r="Z28" s="67"/>
      <c r="AA28" s="91"/>
      <c r="AB28" s="3">
        <v>1.2</v>
      </c>
      <c r="AC28" s="92">
        <v>1.2</v>
      </c>
      <c r="AD28" s="67"/>
      <c r="AE28" s="91"/>
      <c r="AF28" s="4">
        <v>1.2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0.92100000000000004</v>
      </c>
      <c r="K31" s="91"/>
      <c r="L31" s="118">
        <v>0.92100000000000004</v>
      </c>
      <c r="M31" s="91"/>
      <c r="N31" s="118">
        <v>0.92100000000000004</v>
      </c>
      <c r="O31" s="91"/>
      <c r="P31" s="118">
        <v>0.92100000000000004</v>
      </c>
      <c r="Q31" s="67"/>
      <c r="R31" s="91"/>
      <c r="S31" s="118">
        <v>0.92100000000000004</v>
      </c>
      <c r="T31" s="91"/>
      <c r="U31" s="118">
        <v>0.85799999999999998</v>
      </c>
      <c r="V31" s="91"/>
      <c r="W31" s="118">
        <v>0.85799999999999998</v>
      </c>
      <c r="X31" s="67"/>
      <c r="Y31" s="67"/>
      <c r="Z31" s="67"/>
      <c r="AA31" s="91"/>
      <c r="AB31" s="7">
        <v>0.85799999999999998</v>
      </c>
      <c r="AC31" s="96">
        <v>0.85799999999999998</v>
      </c>
      <c r="AD31" s="67"/>
      <c r="AE31" s="91"/>
      <c r="AF31" s="8">
        <v>0.85799999999999998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1.3</v>
      </c>
      <c r="K33" s="91"/>
      <c r="L33" s="119">
        <v>1.3</v>
      </c>
      <c r="M33" s="91"/>
      <c r="N33" s="119">
        <v>1.3</v>
      </c>
      <c r="O33" s="91"/>
      <c r="P33" s="119">
        <v>1.3</v>
      </c>
      <c r="Q33" s="67"/>
      <c r="R33" s="91"/>
      <c r="S33" s="119">
        <v>1.3</v>
      </c>
      <c r="T33" s="91"/>
      <c r="U33" s="119">
        <v>1.1000000000000001</v>
      </c>
      <c r="V33" s="91"/>
      <c r="W33" s="119">
        <v>1.1000000000000001</v>
      </c>
      <c r="X33" s="67"/>
      <c r="Y33" s="67"/>
      <c r="Z33" s="67"/>
      <c r="AA33" s="91"/>
      <c r="AB33" s="9">
        <v>1.1000000000000001</v>
      </c>
      <c r="AC33" s="98">
        <v>1.1000000000000001</v>
      </c>
      <c r="AD33" s="67"/>
      <c r="AE33" s="91"/>
      <c r="AF33" s="10">
        <v>1.1000000000000001</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1595</v>
      </c>
      <c r="K35" s="91"/>
      <c r="L35" s="117" t="s">
        <v>1595</v>
      </c>
      <c r="M35" s="91"/>
      <c r="N35" s="117" t="s">
        <v>1595</v>
      </c>
      <c r="O35" s="91"/>
      <c r="P35" s="117" t="s">
        <v>1595</v>
      </c>
      <c r="Q35" s="67"/>
      <c r="R35" s="91"/>
      <c r="S35" s="117" t="s">
        <v>1595</v>
      </c>
      <c r="T35" s="91"/>
      <c r="U35" s="117" t="s">
        <v>1595</v>
      </c>
      <c r="V35" s="91"/>
      <c r="W35" s="117" t="s">
        <v>1595</v>
      </c>
      <c r="X35" s="67"/>
      <c r="Y35" s="67"/>
      <c r="Z35" s="67"/>
      <c r="AA35" s="91"/>
      <c r="AB35" s="5" t="s">
        <v>1595</v>
      </c>
      <c r="AC35" s="95" t="s">
        <v>1595</v>
      </c>
      <c r="AD35" s="67"/>
      <c r="AE35" s="91"/>
      <c r="AF35" s="6" t="s">
        <v>1595</v>
      </c>
    </row>
    <row r="36" spans="5:32" ht="13.15" customHeight="1" x14ac:dyDescent="0.25">
      <c r="E36" s="93" t="s">
        <v>56</v>
      </c>
      <c r="F36" s="67"/>
      <c r="G36" s="67"/>
      <c r="H36" s="67"/>
      <c r="I36" s="94"/>
      <c r="J36" s="116">
        <v>1.3</v>
      </c>
      <c r="K36" s="91"/>
      <c r="L36" s="116">
        <v>1.3</v>
      </c>
      <c r="M36" s="91"/>
      <c r="N36" s="116">
        <v>1.3</v>
      </c>
      <c r="O36" s="91"/>
      <c r="P36" s="116">
        <v>1.3</v>
      </c>
      <c r="Q36" s="67"/>
      <c r="R36" s="91"/>
      <c r="S36" s="116">
        <v>1.3</v>
      </c>
      <c r="T36" s="91"/>
      <c r="U36" s="116">
        <v>1.1000000000000001</v>
      </c>
      <c r="V36" s="91"/>
      <c r="W36" s="116">
        <v>1.1000000000000001</v>
      </c>
      <c r="X36" s="67"/>
      <c r="Y36" s="67"/>
      <c r="Z36" s="67"/>
      <c r="AA36" s="91"/>
      <c r="AB36" s="3">
        <v>1.1000000000000001</v>
      </c>
      <c r="AC36" s="92">
        <v>1.1000000000000001</v>
      </c>
      <c r="AD36" s="67"/>
      <c r="AE36" s="91"/>
      <c r="AF36" s="4">
        <v>1.1000000000000001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1.1000000000000001</v>
      </c>
      <c r="K39" s="91"/>
      <c r="L39" s="116">
        <v>1.1000000000000001</v>
      </c>
      <c r="M39" s="91"/>
      <c r="N39" s="116">
        <v>1.1000000000000001</v>
      </c>
      <c r="O39" s="91"/>
      <c r="P39" s="116">
        <v>1.1000000000000001</v>
      </c>
      <c r="Q39" s="67"/>
      <c r="R39" s="91"/>
      <c r="S39" s="116">
        <v>1.1000000000000001</v>
      </c>
      <c r="T39" s="91"/>
      <c r="U39" s="116">
        <v>1.1000000000000001</v>
      </c>
      <c r="V39" s="91"/>
      <c r="W39" s="116">
        <v>1.1000000000000001</v>
      </c>
      <c r="X39" s="67"/>
      <c r="Y39" s="67"/>
      <c r="Z39" s="67"/>
      <c r="AA39" s="91"/>
      <c r="AB39" s="3">
        <v>1.1000000000000001</v>
      </c>
      <c r="AC39" s="92">
        <v>1.1000000000000001</v>
      </c>
      <c r="AD39" s="67"/>
      <c r="AE39" s="91"/>
      <c r="AF39" s="4">
        <v>1.1000000000000001</v>
      </c>
    </row>
    <row r="40" spans="5:32" x14ac:dyDescent="0.25">
      <c r="E40" s="93" t="s">
        <v>73</v>
      </c>
      <c r="F40" s="67"/>
      <c r="G40" s="67"/>
      <c r="H40" s="67"/>
      <c r="I40" s="94"/>
      <c r="J40" s="116">
        <v>0.4</v>
      </c>
      <c r="K40" s="91"/>
      <c r="L40" s="116">
        <v>0.4</v>
      </c>
      <c r="M40" s="91"/>
      <c r="N40" s="116">
        <v>0.4</v>
      </c>
      <c r="O40" s="91"/>
      <c r="P40" s="116">
        <v>0.4</v>
      </c>
      <c r="Q40" s="67"/>
      <c r="R40" s="91"/>
      <c r="S40" s="116">
        <v>0.4</v>
      </c>
      <c r="T40" s="91"/>
      <c r="U40" s="116">
        <v>0.4</v>
      </c>
      <c r="V40" s="91"/>
      <c r="W40" s="116">
        <v>0.4</v>
      </c>
      <c r="X40" s="67"/>
      <c r="Y40" s="67"/>
      <c r="Z40" s="67"/>
      <c r="AA40" s="91"/>
      <c r="AB40" s="3">
        <v>0.4</v>
      </c>
      <c r="AC40" s="92">
        <v>0.4</v>
      </c>
      <c r="AD40" s="67"/>
      <c r="AE40" s="91"/>
      <c r="AF40" s="4">
        <v>0.4</v>
      </c>
    </row>
    <row r="41" spans="5:32" x14ac:dyDescent="0.25">
      <c r="E41" s="93" t="s">
        <v>77</v>
      </c>
      <c r="F41" s="67"/>
      <c r="G41" s="67"/>
      <c r="H41" s="67"/>
      <c r="I41" s="94"/>
      <c r="J41" s="116">
        <v>2</v>
      </c>
      <c r="K41" s="91"/>
      <c r="L41" s="116">
        <v>2</v>
      </c>
      <c r="M41" s="91"/>
      <c r="N41" s="116">
        <v>2</v>
      </c>
      <c r="O41" s="91"/>
      <c r="P41" s="116">
        <v>2</v>
      </c>
      <c r="Q41" s="67"/>
      <c r="R41" s="91"/>
      <c r="S41" s="116">
        <v>2</v>
      </c>
      <c r="T41" s="91"/>
      <c r="U41" s="116">
        <v>2</v>
      </c>
      <c r="V41" s="91"/>
      <c r="W41" s="116">
        <v>2</v>
      </c>
      <c r="X41" s="67"/>
      <c r="Y41" s="67"/>
      <c r="Z41" s="67"/>
      <c r="AA41" s="91"/>
      <c r="AB41" s="3">
        <v>2</v>
      </c>
      <c r="AC41" s="92">
        <v>2</v>
      </c>
      <c r="AD41" s="67"/>
      <c r="AE41" s="91"/>
      <c r="AF41" s="4">
        <v>2</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v>
      </c>
      <c r="K43" s="121"/>
      <c r="L43" s="120">
        <v>4</v>
      </c>
      <c r="M43" s="121"/>
      <c r="N43" s="120">
        <v>4</v>
      </c>
      <c r="O43" s="121"/>
      <c r="P43" s="120">
        <v>4</v>
      </c>
      <c r="Q43" s="122"/>
      <c r="R43" s="121"/>
      <c r="S43" s="120">
        <v>4</v>
      </c>
      <c r="T43" s="121"/>
      <c r="U43" s="125">
        <v>4</v>
      </c>
      <c r="V43" s="126"/>
      <c r="W43" s="120">
        <v>4</v>
      </c>
      <c r="X43" s="122"/>
      <c r="Y43" s="122"/>
      <c r="Z43" s="122"/>
      <c r="AA43" s="121"/>
      <c r="AB43" s="23">
        <v>4</v>
      </c>
      <c r="AC43" s="120">
        <v>4</v>
      </c>
      <c r="AD43" s="122"/>
      <c r="AE43" s="121"/>
      <c r="AF43" s="24">
        <v>4</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JSFs5JRNVEnH3JVCz1PYnkFuaH7VlChghVA+0Gk1snfk2NK6y1Voasod6uX3SEqRbbS3wKbPUXAM0EW3qg4+g==" saltValue="TjrHcWeExJuVSaHXgzfCj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8652C4D-E2C9-45A6-B9C5-BA7AA61B9E59}"/>
    <hyperlink ref="E53" location="INDEX!A1" display="Return to Index" xr:uid="{19D19AFE-3BE0-4576-8826-A83B27C2949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LUCI - Lucinda (66/11kV)</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1021</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69.900000000000006</v>
      </c>
      <c r="K26" s="91"/>
      <c r="L26" s="116">
        <v>69.900000000000006</v>
      </c>
      <c r="M26" s="91"/>
      <c r="N26" s="116">
        <v>69.900000000000006</v>
      </c>
      <c r="O26" s="91"/>
      <c r="P26" s="116">
        <v>69.900000000000006</v>
      </c>
      <c r="Q26" s="67"/>
      <c r="R26" s="91"/>
      <c r="S26" s="116">
        <v>69.900000000000006</v>
      </c>
      <c r="T26" s="91"/>
      <c r="U26" s="116">
        <v>74.8</v>
      </c>
      <c r="V26" s="91"/>
      <c r="W26" s="116">
        <v>74.8</v>
      </c>
      <c r="X26" s="67"/>
      <c r="Y26" s="67"/>
      <c r="Z26" s="67"/>
      <c r="AA26" s="91"/>
      <c r="AB26" s="3">
        <v>74.8</v>
      </c>
      <c r="AC26" s="92">
        <v>74.8</v>
      </c>
      <c r="AD26" s="67"/>
      <c r="AE26" s="91"/>
      <c r="AF26" s="4">
        <v>74.8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14.2</v>
      </c>
      <c r="K28" s="91"/>
      <c r="L28" s="116">
        <v>14.4</v>
      </c>
      <c r="M28" s="91"/>
      <c r="N28" s="116">
        <v>14.6</v>
      </c>
      <c r="O28" s="91"/>
      <c r="P28" s="116">
        <v>14.8</v>
      </c>
      <c r="Q28" s="67"/>
      <c r="R28" s="91"/>
      <c r="S28" s="116">
        <v>14.9</v>
      </c>
      <c r="T28" s="91"/>
      <c r="U28" s="116">
        <v>14.9</v>
      </c>
      <c r="V28" s="91"/>
      <c r="W28" s="116">
        <v>15.1</v>
      </c>
      <c r="X28" s="67"/>
      <c r="Y28" s="67"/>
      <c r="Z28" s="67"/>
      <c r="AA28" s="91"/>
      <c r="AB28" s="3">
        <v>15.3</v>
      </c>
      <c r="AC28" s="92">
        <v>15.5</v>
      </c>
      <c r="AD28" s="67"/>
      <c r="AE28" s="91"/>
      <c r="AF28" s="4">
        <v>15.8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0.99199999999999999</v>
      </c>
      <c r="K31" s="91"/>
      <c r="L31" s="118">
        <v>0.99199999999999999</v>
      </c>
      <c r="M31" s="91"/>
      <c r="N31" s="118">
        <v>0.99199999999999999</v>
      </c>
      <c r="O31" s="91"/>
      <c r="P31" s="118">
        <v>0.99199999999999999</v>
      </c>
      <c r="Q31" s="67"/>
      <c r="R31" s="91"/>
      <c r="S31" s="118">
        <v>0.99199999999999999</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37.4</v>
      </c>
      <c r="K32" s="91"/>
      <c r="L32" s="116">
        <v>37.4</v>
      </c>
      <c r="M32" s="91"/>
      <c r="N32" s="116">
        <v>37.4</v>
      </c>
      <c r="O32" s="91"/>
      <c r="P32" s="116">
        <v>37.4</v>
      </c>
      <c r="Q32" s="67"/>
      <c r="R32" s="91"/>
      <c r="S32" s="116">
        <v>37.4</v>
      </c>
      <c r="T32" s="91"/>
      <c r="U32" s="116">
        <v>37.4</v>
      </c>
      <c r="V32" s="91"/>
      <c r="W32" s="116">
        <v>37.4</v>
      </c>
      <c r="X32" s="67"/>
      <c r="Y32" s="67"/>
      <c r="Z32" s="67"/>
      <c r="AA32" s="91"/>
      <c r="AB32" s="3">
        <v>37.4</v>
      </c>
      <c r="AC32" s="92">
        <v>37.4</v>
      </c>
      <c r="AD32" s="67"/>
      <c r="AE32" s="91"/>
      <c r="AF32" s="4">
        <v>37.4</v>
      </c>
    </row>
    <row r="33" spans="5:32" ht="13.15" customHeight="1" x14ac:dyDescent="0.25">
      <c r="E33" s="97" t="s">
        <v>44</v>
      </c>
      <c r="F33" s="67"/>
      <c r="G33" s="67"/>
      <c r="H33" s="67"/>
      <c r="I33" s="94"/>
      <c r="J33" s="119">
        <v>13.5</v>
      </c>
      <c r="K33" s="91"/>
      <c r="L33" s="119">
        <v>13.7</v>
      </c>
      <c r="M33" s="91"/>
      <c r="N33" s="119">
        <v>13.9</v>
      </c>
      <c r="O33" s="91"/>
      <c r="P33" s="119">
        <v>14.1</v>
      </c>
      <c r="Q33" s="67"/>
      <c r="R33" s="91"/>
      <c r="S33" s="119">
        <v>14.1</v>
      </c>
      <c r="T33" s="91"/>
      <c r="U33" s="119">
        <v>13.3</v>
      </c>
      <c r="V33" s="91"/>
      <c r="W33" s="119">
        <v>13.5</v>
      </c>
      <c r="X33" s="67"/>
      <c r="Y33" s="67"/>
      <c r="Z33" s="67"/>
      <c r="AA33" s="91"/>
      <c r="AB33" s="9">
        <v>13.7</v>
      </c>
      <c r="AC33" s="98">
        <v>13.9</v>
      </c>
      <c r="AD33" s="67"/>
      <c r="AE33" s="91"/>
      <c r="AF33" s="10">
        <v>14.1</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0">
        <v>30</v>
      </c>
      <c r="V43" s="121"/>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TeSFt6IGHb98KI2gzXVSZgqewhLsyStHmffJOWLX3O9u1fts1ncS9pz3ViOMq765+FhbCy+0Vt/m/ZADCmwUA==" saltValue="HvM3gG79JZHlZA3l9rSPh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62FCE56D-18A1-47C9-9C8F-F26E5EE7961F}"/>
    <hyperlink ref="E53" location="INDEX!A1" display="Return to Index" xr:uid="{512697E2-5377-4FB9-94FA-D9DE0029EA3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BARG - Bargara (66/11kV)</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1"/>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1596</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1597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1298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1598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1.1000000000000001</v>
      </c>
      <c r="K26" s="91"/>
      <c r="L26" s="116">
        <v>1.1000000000000001</v>
      </c>
      <c r="M26" s="91"/>
      <c r="N26" s="116">
        <v>1.1000000000000001</v>
      </c>
      <c r="O26" s="91"/>
      <c r="P26" s="116">
        <v>1.1000000000000001</v>
      </c>
      <c r="Q26" s="67"/>
      <c r="R26" s="91"/>
      <c r="S26" s="116">
        <v>1.1000000000000001</v>
      </c>
      <c r="T26" s="91"/>
      <c r="U26" s="116">
        <v>1.1000000000000001</v>
      </c>
      <c r="V26" s="91"/>
      <c r="W26" s="116">
        <v>1.1000000000000001</v>
      </c>
      <c r="X26" s="67"/>
      <c r="Y26" s="67"/>
      <c r="Z26" s="67"/>
      <c r="AA26" s="91"/>
      <c r="AB26" s="3">
        <v>1.1000000000000001</v>
      </c>
      <c r="AC26" s="92">
        <v>1.1000000000000001</v>
      </c>
      <c r="AD26" s="67"/>
      <c r="AE26" s="91"/>
      <c r="AF26" s="4">
        <v>1.1000000000000001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0.6</v>
      </c>
      <c r="M28" s="91"/>
      <c r="N28" s="116">
        <v>0.6</v>
      </c>
      <c r="O28" s="91"/>
      <c r="P28" s="116">
        <v>0.6</v>
      </c>
      <c r="Q28" s="67"/>
      <c r="R28" s="91"/>
      <c r="S28" s="116">
        <v>0.6</v>
      </c>
      <c r="T28" s="91"/>
      <c r="U28" s="116">
        <v>0.5</v>
      </c>
      <c r="V28" s="91"/>
      <c r="W28" s="116">
        <v>0.5</v>
      </c>
      <c r="X28" s="67"/>
      <c r="Y28" s="67"/>
      <c r="Z28" s="67"/>
      <c r="AA28" s="91"/>
      <c r="AB28" s="3">
        <v>0.5</v>
      </c>
      <c r="AC28" s="92">
        <v>0.5</v>
      </c>
      <c r="AD28" s="67"/>
      <c r="AE28" s="91"/>
      <c r="AF28" s="4">
        <v>0.5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0.995</v>
      </c>
      <c r="K31" s="91"/>
      <c r="L31" s="118">
        <v>0.995</v>
      </c>
      <c r="M31" s="91"/>
      <c r="N31" s="118">
        <v>0.995</v>
      </c>
      <c r="O31" s="91"/>
      <c r="P31" s="118">
        <v>0.995</v>
      </c>
      <c r="Q31" s="67"/>
      <c r="R31" s="91"/>
      <c r="S31" s="118">
        <v>0.995</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0.3</v>
      </c>
      <c r="K32" s="91"/>
      <c r="L32" s="116">
        <v>0.3</v>
      </c>
      <c r="M32" s="91"/>
      <c r="N32" s="116">
        <v>0.3</v>
      </c>
      <c r="O32" s="91"/>
      <c r="P32" s="116">
        <v>0.3</v>
      </c>
      <c r="Q32" s="67"/>
      <c r="R32" s="91"/>
      <c r="S32" s="116">
        <v>0.3</v>
      </c>
      <c r="T32" s="91"/>
      <c r="U32" s="116">
        <v>0.3</v>
      </c>
      <c r="V32" s="91"/>
      <c r="W32" s="116">
        <v>0.3</v>
      </c>
      <c r="X32" s="67"/>
      <c r="Y32" s="67"/>
      <c r="Z32" s="67"/>
      <c r="AA32" s="91"/>
      <c r="AB32" s="3">
        <v>0.3</v>
      </c>
      <c r="AC32" s="92">
        <v>0.3</v>
      </c>
      <c r="AD32" s="67"/>
      <c r="AE32" s="91"/>
      <c r="AF32" s="4">
        <v>0.3</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0.5</v>
      </c>
      <c r="V33" s="91"/>
      <c r="W33" s="119">
        <v>0.5</v>
      </c>
      <c r="X33" s="67"/>
      <c r="Y33" s="67"/>
      <c r="Z33" s="67"/>
      <c r="AA33" s="91"/>
      <c r="AB33" s="9">
        <v>0.5</v>
      </c>
      <c r="AC33" s="98">
        <v>0.5</v>
      </c>
      <c r="AD33" s="67"/>
      <c r="AE33" s="91"/>
      <c r="AF33" s="10">
        <v>0.5</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1149</v>
      </c>
      <c r="K35" s="91"/>
      <c r="L35" s="117" t="s">
        <v>1149</v>
      </c>
      <c r="M35" s="91"/>
      <c r="N35" s="117" t="s">
        <v>1149</v>
      </c>
      <c r="O35" s="91"/>
      <c r="P35" s="117" t="s">
        <v>1149</v>
      </c>
      <c r="Q35" s="67"/>
      <c r="R35" s="91"/>
      <c r="S35" s="117" t="s">
        <v>1149</v>
      </c>
      <c r="T35" s="91"/>
      <c r="U35" s="117" t="s">
        <v>1149</v>
      </c>
      <c r="V35" s="91"/>
      <c r="W35" s="117" t="s">
        <v>1149</v>
      </c>
      <c r="X35" s="67"/>
      <c r="Y35" s="67"/>
      <c r="Z35" s="67"/>
      <c r="AA35" s="91"/>
      <c r="AB35" s="5" t="s">
        <v>1149</v>
      </c>
      <c r="AC35" s="95" t="s">
        <v>1149</v>
      </c>
      <c r="AD35" s="67"/>
      <c r="AE35" s="91"/>
      <c r="AF35" s="6" t="s">
        <v>1149</v>
      </c>
    </row>
    <row r="36" spans="5:32" ht="13.15" customHeight="1" x14ac:dyDescent="0.25">
      <c r="E36" s="93" t="s">
        <v>56</v>
      </c>
      <c r="F36" s="67"/>
      <c r="G36" s="67"/>
      <c r="H36" s="67"/>
      <c r="I36" s="94"/>
      <c r="J36" s="116">
        <v>0.3</v>
      </c>
      <c r="K36" s="91"/>
      <c r="L36" s="116">
        <v>0.3</v>
      </c>
      <c r="M36" s="91"/>
      <c r="N36" s="116">
        <v>0.3</v>
      </c>
      <c r="O36" s="91"/>
      <c r="P36" s="116">
        <v>0.3</v>
      </c>
      <c r="Q36" s="67"/>
      <c r="R36" s="91"/>
      <c r="S36" s="116">
        <v>0.3</v>
      </c>
      <c r="T36" s="91"/>
      <c r="U36" s="116">
        <v>0.2</v>
      </c>
      <c r="V36" s="91"/>
      <c r="W36" s="116">
        <v>0.2</v>
      </c>
      <c r="X36" s="67"/>
      <c r="Y36" s="67"/>
      <c r="Z36" s="67"/>
      <c r="AA36" s="91"/>
      <c r="AB36" s="3">
        <v>0.2</v>
      </c>
      <c r="AC36" s="92">
        <v>0.2</v>
      </c>
      <c r="AD36" s="67"/>
      <c r="AE36" s="91"/>
      <c r="AF36" s="4">
        <v>0.2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0.3</v>
      </c>
      <c r="K39" s="91"/>
      <c r="L39" s="116">
        <v>0.3</v>
      </c>
      <c r="M39" s="91"/>
      <c r="N39" s="116">
        <v>0.3</v>
      </c>
      <c r="O39" s="91"/>
      <c r="P39" s="116">
        <v>0.3</v>
      </c>
      <c r="Q39" s="67"/>
      <c r="R39" s="91"/>
      <c r="S39" s="116">
        <v>0.3</v>
      </c>
      <c r="T39" s="91"/>
      <c r="U39" s="116">
        <v>0.3</v>
      </c>
      <c r="V39" s="91"/>
      <c r="W39" s="116">
        <v>0.3</v>
      </c>
      <c r="X39" s="67"/>
      <c r="Y39" s="67"/>
      <c r="Z39" s="67"/>
      <c r="AA39" s="91"/>
      <c r="AB39" s="3">
        <v>0.3</v>
      </c>
      <c r="AC39" s="92">
        <v>0.3</v>
      </c>
      <c r="AD39" s="67"/>
      <c r="AE39" s="91"/>
      <c r="AF39" s="4">
        <v>0.3</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0.75</v>
      </c>
      <c r="K43" s="103"/>
      <c r="L43" s="102">
        <v>0.75</v>
      </c>
      <c r="M43" s="103"/>
      <c r="N43" s="102">
        <v>0.75</v>
      </c>
      <c r="O43" s="103"/>
      <c r="P43" s="102">
        <v>0.75</v>
      </c>
      <c r="Q43" s="100"/>
      <c r="R43" s="103"/>
      <c r="S43" s="102">
        <v>0.75</v>
      </c>
      <c r="T43" s="103"/>
      <c r="U43" s="113">
        <v>0.75</v>
      </c>
      <c r="V43" s="114"/>
      <c r="W43" s="102">
        <v>0.75</v>
      </c>
      <c r="X43" s="100"/>
      <c r="Y43" s="100"/>
      <c r="Z43" s="100"/>
      <c r="AA43" s="103"/>
      <c r="AB43" s="18">
        <v>0.75</v>
      </c>
      <c r="AC43" s="102">
        <v>0.75</v>
      </c>
      <c r="AD43" s="100"/>
      <c r="AE43" s="103"/>
      <c r="AF43" s="19">
        <v>0.75</v>
      </c>
    </row>
    <row r="44" spans="5:32" ht="22.5" customHeight="1" x14ac:dyDescent="0.25">
      <c r="E44" s="99" t="s">
        <v>85</v>
      </c>
      <c r="F44" s="100"/>
      <c r="G44" s="100"/>
      <c r="H44" s="100"/>
      <c r="I44" s="101"/>
      <c r="J44" s="102">
        <v>0.3</v>
      </c>
      <c r="K44" s="103"/>
      <c r="L44" s="102">
        <v>0.3</v>
      </c>
      <c r="M44" s="103"/>
      <c r="N44" s="102">
        <v>0.3</v>
      </c>
      <c r="O44" s="103"/>
      <c r="P44" s="102">
        <v>0.3</v>
      </c>
      <c r="Q44" s="100"/>
      <c r="R44" s="103"/>
      <c r="S44" s="102">
        <v>0.3</v>
      </c>
      <c r="T44" s="103"/>
      <c r="U44" s="102">
        <v>0.3</v>
      </c>
      <c r="V44" s="103"/>
      <c r="W44" s="102">
        <v>0.3</v>
      </c>
      <c r="X44" s="100"/>
      <c r="Y44" s="100"/>
      <c r="Z44" s="100"/>
      <c r="AA44" s="103"/>
      <c r="AB44" s="18">
        <v>0.3</v>
      </c>
      <c r="AC44" s="102">
        <v>0.3</v>
      </c>
      <c r="AD44" s="100"/>
      <c r="AE44" s="103"/>
      <c r="AF44" s="19">
        <v>0.3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mjYtmhgpBtR2yl8ybchz5Zz97SnC9AEDT87gyP3VnanXrnufiD9RXml1k2cQvNyTZZCNu1NXmi5uaofZGzs5QA==" saltValue="mkY4Awm2s/Mg1C9TDt+w4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9F1A946-11CB-42F8-A9F2-FE55BBC1BA6D}"/>
    <hyperlink ref="E53" location="INDEX!A1" display="Return to Index" xr:uid="{76CD23FB-CC30-4CC6-A6C9-F3B653CB3EE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LYLA - Lyndley Lane (33/22kV)</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8"/>
  <dimension ref="A1:AJ53"/>
  <sheetViews>
    <sheetView showGridLines="0" zoomScaleNormal="10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1599</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1601</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39.6</v>
      </c>
      <c r="K26" s="91"/>
      <c r="L26" s="116">
        <v>39.6</v>
      </c>
      <c r="M26" s="91"/>
      <c r="N26" s="116">
        <v>39.6</v>
      </c>
      <c r="O26" s="91"/>
      <c r="P26" s="116">
        <v>39.6</v>
      </c>
      <c r="Q26" s="67"/>
      <c r="R26" s="91"/>
      <c r="S26" s="116">
        <v>39.6</v>
      </c>
      <c r="T26" s="91"/>
      <c r="U26" s="116">
        <v>42.7</v>
      </c>
      <c r="V26" s="91"/>
      <c r="W26" s="116">
        <v>42.7</v>
      </c>
      <c r="X26" s="67"/>
      <c r="Y26" s="67"/>
      <c r="Z26" s="67"/>
      <c r="AA26" s="91"/>
      <c r="AB26" s="3">
        <v>42.7</v>
      </c>
      <c r="AC26" s="92">
        <v>42.7</v>
      </c>
      <c r="AD26" s="67"/>
      <c r="AE26" s="91"/>
      <c r="AF26" s="4">
        <v>42.7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14.2</v>
      </c>
      <c r="K28" s="91"/>
      <c r="L28" s="116">
        <v>14.3</v>
      </c>
      <c r="M28" s="91"/>
      <c r="N28" s="116">
        <v>14.4</v>
      </c>
      <c r="O28" s="91"/>
      <c r="P28" s="116">
        <v>14.5</v>
      </c>
      <c r="Q28" s="67"/>
      <c r="R28" s="91"/>
      <c r="S28" s="116">
        <v>14.5</v>
      </c>
      <c r="T28" s="91"/>
      <c r="U28" s="116">
        <v>10</v>
      </c>
      <c r="V28" s="91"/>
      <c r="W28" s="116">
        <v>10</v>
      </c>
      <c r="X28" s="67"/>
      <c r="Y28" s="67"/>
      <c r="Z28" s="67"/>
      <c r="AA28" s="91"/>
      <c r="AB28" s="3">
        <v>10.1</v>
      </c>
      <c r="AC28" s="92">
        <v>10.1</v>
      </c>
      <c r="AD28" s="67"/>
      <c r="AE28" s="91"/>
      <c r="AF28" s="4">
        <v>10.199999999999999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0.97499999999999998</v>
      </c>
      <c r="V31" s="91"/>
      <c r="W31" s="118">
        <v>0.97499999999999998</v>
      </c>
      <c r="X31" s="67"/>
      <c r="Y31" s="67"/>
      <c r="Z31" s="67"/>
      <c r="AA31" s="91"/>
      <c r="AB31" s="7">
        <v>0.97499999999999998</v>
      </c>
      <c r="AC31" s="96">
        <v>0.97499999999999998</v>
      </c>
      <c r="AD31" s="67"/>
      <c r="AE31" s="91"/>
      <c r="AF31" s="8">
        <v>0.97499999999999998</v>
      </c>
    </row>
    <row r="32" spans="4:32" ht="13.15" customHeight="1" x14ac:dyDescent="0.25">
      <c r="E32" s="93" t="s">
        <v>40</v>
      </c>
      <c r="F32" s="67"/>
      <c r="G32" s="67"/>
      <c r="H32" s="67"/>
      <c r="I32" s="94"/>
      <c r="J32" s="116">
        <v>22.7</v>
      </c>
      <c r="K32" s="91"/>
      <c r="L32" s="116">
        <v>22.7</v>
      </c>
      <c r="M32" s="91"/>
      <c r="N32" s="116">
        <v>22.7</v>
      </c>
      <c r="O32" s="91"/>
      <c r="P32" s="116">
        <v>22.7</v>
      </c>
      <c r="Q32" s="67"/>
      <c r="R32" s="91"/>
      <c r="S32" s="116">
        <v>22.7</v>
      </c>
      <c r="T32" s="91"/>
      <c r="U32" s="116">
        <v>24.4</v>
      </c>
      <c r="V32" s="91"/>
      <c r="W32" s="116">
        <v>24.4</v>
      </c>
      <c r="X32" s="67"/>
      <c r="Y32" s="67"/>
      <c r="Z32" s="67"/>
      <c r="AA32" s="91"/>
      <c r="AB32" s="3">
        <v>24.4</v>
      </c>
      <c r="AC32" s="92">
        <v>24.4</v>
      </c>
      <c r="AD32" s="67"/>
      <c r="AE32" s="91"/>
      <c r="AF32" s="4">
        <v>24.4</v>
      </c>
    </row>
    <row r="33" spans="5:32" ht="13.15" customHeight="1" x14ac:dyDescent="0.25">
      <c r="E33" s="97" t="s">
        <v>44</v>
      </c>
      <c r="F33" s="67"/>
      <c r="G33" s="67"/>
      <c r="H33" s="67"/>
      <c r="I33" s="94"/>
      <c r="J33" s="119">
        <v>13.6</v>
      </c>
      <c r="K33" s="91"/>
      <c r="L33" s="119">
        <v>13.7</v>
      </c>
      <c r="M33" s="91"/>
      <c r="N33" s="119">
        <v>13.8</v>
      </c>
      <c r="O33" s="91"/>
      <c r="P33" s="119">
        <v>13.8</v>
      </c>
      <c r="Q33" s="67"/>
      <c r="R33" s="91"/>
      <c r="S33" s="119">
        <v>13.9</v>
      </c>
      <c r="T33" s="91"/>
      <c r="U33" s="119">
        <v>9.5</v>
      </c>
      <c r="V33" s="91"/>
      <c r="W33" s="119">
        <v>9.5</v>
      </c>
      <c r="X33" s="67"/>
      <c r="Y33" s="67"/>
      <c r="Z33" s="67"/>
      <c r="AA33" s="91"/>
      <c r="AB33" s="9">
        <v>9.6</v>
      </c>
      <c r="AC33" s="98">
        <v>9.6999999999999993</v>
      </c>
      <c r="AD33" s="67"/>
      <c r="AE33" s="91"/>
      <c r="AF33" s="10">
        <v>9.8000000000000007</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v>
      </c>
      <c r="K39" s="91"/>
      <c r="L39" s="116">
        <v>4</v>
      </c>
      <c r="M39" s="91"/>
      <c r="N39" s="116">
        <v>4</v>
      </c>
      <c r="O39" s="91"/>
      <c r="P39" s="116">
        <v>4</v>
      </c>
      <c r="Q39" s="67"/>
      <c r="R39" s="91"/>
      <c r="S39" s="116">
        <v>4</v>
      </c>
      <c r="T39" s="91"/>
      <c r="U39" s="116">
        <v>4</v>
      </c>
      <c r="V39" s="91"/>
      <c r="W39" s="116">
        <v>4</v>
      </c>
      <c r="X39" s="67"/>
      <c r="Y39" s="67"/>
      <c r="Z39" s="67"/>
      <c r="AA39" s="91"/>
      <c r="AB39" s="3">
        <v>4</v>
      </c>
      <c r="AC39" s="92">
        <v>4</v>
      </c>
      <c r="AD39" s="67"/>
      <c r="AE39" s="91"/>
      <c r="AF39" s="4">
        <v>4</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28</v>
      </c>
      <c r="K43" s="103"/>
      <c r="L43" s="102">
        <v>28</v>
      </c>
      <c r="M43" s="103"/>
      <c r="N43" s="102">
        <v>28</v>
      </c>
      <c r="O43" s="103"/>
      <c r="P43" s="102">
        <v>28</v>
      </c>
      <c r="Q43" s="100"/>
      <c r="R43" s="103"/>
      <c r="S43" s="102">
        <v>28</v>
      </c>
      <c r="T43" s="103"/>
      <c r="U43" s="113">
        <v>28</v>
      </c>
      <c r="V43" s="114"/>
      <c r="W43" s="102">
        <v>28</v>
      </c>
      <c r="X43" s="100"/>
      <c r="Y43" s="100"/>
      <c r="Z43" s="100"/>
      <c r="AA43" s="103"/>
      <c r="AB43" s="18">
        <v>28</v>
      </c>
      <c r="AC43" s="102">
        <v>28</v>
      </c>
      <c r="AD43" s="100"/>
      <c r="AE43" s="103"/>
      <c r="AF43" s="19">
        <v>28</v>
      </c>
    </row>
    <row r="44" spans="5:32" ht="22.5" customHeight="1" x14ac:dyDescent="0.25">
      <c r="E44" s="99" t="s">
        <v>85</v>
      </c>
      <c r="F44" s="100"/>
      <c r="G44" s="100"/>
      <c r="H44" s="100"/>
      <c r="I44" s="101"/>
      <c r="J44" s="102">
        <v>14</v>
      </c>
      <c r="K44" s="103"/>
      <c r="L44" s="102">
        <v>14</v>
      </c>
      <c r="M44" s="103"/>
      <c r="N44" s="102">
        <v>14</v>
      </c>
      <c r="O44" s="103"/>
      <c r="P44" s="102">
        <v>14</v>
      </c>
      <c r="Q44" s="100"/>
      <c r="R44" s="103"/>
      <c r="S44" s="102">
        <v>14</v>
      </c>
      <c r="T44" s="103"/>
      <c r="U44" s="102">
        <v>14</v>
      </c>
      <c r="V44" s="103"/>
      <c r="W44" s="102">
        <v>14</v>
      </c>
      <c r="X44" s="100"/>
      <c r="Y44" s="100"/>
      <c r="Z44" s="100"/>
      <c r="AA44" s="103"/>
      <c r="AB44" s="18">
        <v>14</v>
      </c>
      <c r="AC44" s="102">
        <v>14</v>
      </c>
      <c r="AD44" s="100"/>
      <c r="AE44" s="103"/>
      <c r="AF44" s="19">
        <v>14</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QIci/NR4U5sKTn5cuv6a5ui+e0KyljgvqoEoU+nvXgvzCvDoefKbfmRGebjWQvV1Il+Hv7FrjnLWHS2RNy76Q==" saltValue="v8R37tMWHNvz2Ab7ZKYVV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E8FD958-847D-44CC-B407-BFB2B420181A}"/>
    <hyperlink ref="E53" location="INDEX!A1" display="Return to Index" xr:uid="{DCF05BDA-E72D-4C35-B76C-13691048A6E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MACI - Maryborough City (66/11kV)</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53"/>
  <dimension ref="A1:AJ53"/>
  <sheetViews>
    <sheetView showGridLines="0" topLeftCell="A7" workbookViewId="0">
      <selection activeCell="AM31" sqref="AM3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1603</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1605</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1606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13.9</v>
      </c>
      <c r="K26" s="91"/>
      <c r="L26" s="116">
        <v>13.9</v>
      </c>
      <c r="M26" s="91"/>
      <c r="N26" s="116">
        <v>13.9</v>
      </c>
      <c r="O26" s="91"/>
      <c r="P26" s="116">
        <v>13.9</v>
      </c>
      <c r="Q26" s="67"/>
      <c r="R26" s="91"/>
      <c r="S26" s="116">
        <v>13.9</v>
      </c>
      <c r="T26" s="91"/>
      <c r="U26" s="116">
        <v>13.9</v>
      </c>
      <c r="V26" s="91"/>
      <c r="W26" s="116">
        <v>13.9</v>
      </c>
      <c r="X26" s="67"/>
      <c r="Y26" s="67"/>
      <c r="Z26" s="67"/>
      <c r="AA26" s="91"/>
      <c r="AB26" s="3">
        <v>13.9</v>
      </c>
      <c r="AC26" s="92">
        <v>13.9</v>
      </c>
      <c r="AD26" s="67"/>
      <c r="AE26" s="91"/>
      <c r="AF26" s="4">
        <v>13.9</v>
      </c>
    </row>
    <row r="27" spans="4:32" ht="20.25" customHeight="1" x14ac:dyDescent="0.25">
      <c r="E27" s="93" t="s">
        <v>24</v>
      </c>
      <c r="F27" s="67"/>
      <c r="G27" s="67"/>
      <c r="H27" s="67"/>
      <c r="I27" s="94"/>
      <c r="J27" s="116">
        <v>0.1</v>
      </c>
      <c r="K27" s="91"/>
      <c r="L27" s="116">
        <v>0.1</v>
      </c>
      <c r="M27" s="91"/>
      <c r="N27" s="116">
        <v>0.1</v>
      </c>
      <c r="O27" s="91"/>
      <c r="P27" s="116">
        <v>0.1</v>
      </c>
      <c r="Q27" s="67"/>
      <c r="R27" s="91"/>
      <c r="S27" s="116">
        <v>0.1</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4.2</v>
      </c>
      <c r="K28" s="91"/>
      <c r="L28" s="116">
        <v>4.2</v>
      </c>
      <c r="M28" s="91"/>
      <c r="N28" s="116">
        <v>4.2</v>
      </c>
      <c r="O28" s="91"/>
      <c r="P28" s="116">
        <v>4.2</v>
      </c>
      <c r="Q28" s="67"/>
      <c r="R28" s="91"/>
      <c r="S28" s="116">
        <v>4.2</v>
      </c>
      <c r="T28" s="91"/>
      <c r="U28" s="116">
        <v>3.3</v>
      </c>
      <c r="V28" s="91"/>
      <c r="W28" s="116">
        <v>3.3</v>
      </c>
      <c r="X28" s="67"/>
      <c r="Y28" s="67"/>
      <c r="Z28" s="67"/>
      <c r="AA28" s="91"/>
      <c r="AB28" s="3">
        <v>3.3</v>
      </c>
      <c r="AC28" s="92">
        <v>3.3</v>
      </c>
      <c r="AD28" s="67"/>
      <c r="AE28" s="91"/>
      <c r="AF28" s="4">
        <v>3.4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0.95599999999999996</v>
      </c>
      <c r="K31" s="91"/>
      <c r="L31" s="118">
        <v>0.95599999999999996</v>
      </c>
      <c r="M31" s="91"/>
      <c r="N31" s="118">
        <v>0.95599999999999996</v>
      </c>
      <c r="O31" s="91"/>
      <c r="P31" s="118">
        <v>0.95599999999999996</v>
      </c>
      <c r="Q31" s="67"/>
      <c r="R31" s="91"/>
      <c r="S31" s="118">
        <v>0.95599999999999996</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7.2</v>
      </c>
      <c r="K32" s="91"/>
      <c r="L32" s="116">
        <v>7.2</v>
      </c>
      <c r="M32" s="91"/>
      <c r="N32" s="116">
        <v>7.2</v>
      </c>
      <c r="O32" s="91"/>
      <c r="P32" s="116">
        <v>7.2</v>
      </c>
      <c r="Q32" s="67"/>
      <c r="R32" s="91"/>
      <c r="S32" s="116">
        <v>7.2</v>
      </c>
      <c r="T32" s="91"/>
      <c r="U32" s="116">
        <v>8.1999999999999993</v>
      </c>
      <c r="V32" s="91"/>
      <c r="W32" s="116">
        <v>8.1999999999999993</v>
      </c>
      <c r="X32" s="67"/>
      <c r="Y32" s="67"/>
      <c r="Z32" s="67"/>
      <c r="AA32" s="91"/>
      <c r="AB32" s="3">
        <v>8.1999999999999993</v>
      </c>
      <c r="AC32" s="92">
        <v>8.1999999999999993</v>
      </c>
      <c r="AD32" s="67"/>
      <c r="AE32" s="91"/>
      <c r="AF32" s="4">
        <v>8.1999999999999993</v>
      </c>
    </row>
    <row r="33" spans="5:32" ht="13.15" customHeight="1" x14ac:dyDescent="0.25">
      <c r="E33" s="97" t="s">
        <v>44</v>
      </c>
      <c r="F33" s="67"/>
      <c r="G33" s="67"/>
      <c r="H33" s="67"/>
      <c r="I33" s="94"/>
      <c r="J33" s="119">
        <v>3.8</v>
      </c>
      <c r="K33" s="91"/>
      <c r="L33" s="119">
        <v>3.8</v>
      </c>
      <c r="M33" s="91"/>
      <c r="N33" s="119">
        <v>3.8</v>
      </c>
      <c r="O33" s="91"/>
      <c r="P33" s="119">
        <v>3.8</v>
      </c>
      <c r="Q33" s="67"/>
      <c r="R33" s="91"/>
      <c r="S33" s="119">
        <v>3.8</v>
      </c>
      <c r="T33" s="91"/>
      <c r="U33" s="119">
        <v>3.1</v>
      </c>
      <c r="V33" s="91"/>
      <c r="W33" s="119">
        <v>3.1</v>
      </c>
      <c r="X33" s="67"/>
      <c r="Y33" s="67"/>
      <c r="Z33" s="67"/>
      <c r="AA33" s="91"/>
      <c r="AB33" s="9">
        <v>3.1</v>
      </c>
      <c r="AC33" s="98">
        <v>3.1</v>
      </c>
      <c r="AD33" s="67"/>
      <c r="AE33" s="91"/>
      <c r="AF33" s="10">
        <v>3.1</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1607</v>
      </c>
      <c r="K35" s="91"/>
      <c r="L35" s="117" t="s">
        <v>1607</v>
      </c>
      <c r="M35" s="91"/>
      <c r="N35" s="117" t="s">
        <v>1607</v>
      </c>
      <c r="O35" s="91"/>
      <c r="P35" s="117" t="s">
        <v>1607</v>
      </c>
      <c r="Q35" s="67"/>
      <c r="R35" s="91"/>
      <c r="S35" s="117" t="s">
        <v>1607</v>
      </c>
      <c r="T35" s="91"/>
      <c r="U35" s="117" t="s">
        <v>1607</v>
      </c>
      <c r="V35" s="91"/>
      <c r="W35" s="117" t="s">
        <v>1607</v>
      </c>
      <c r="X35" s="67"/>
      <c r="Y35" s="67"/>
      <c r="Z35" s="67"/>
      <c r="AA35" s="91"/>
      <c r="AB35" s="5" t="s">
        <v>1607</v>
      </c>
      <c r="AC35" s="95" t="s">
        <v>1607</v>
      </c>
      <c r="AD35" s="67"/>
      <c r="AE35" s="91"/>
      <c r="AF35" s="6" t="s">
        <v>1607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4.5</v>
      </c>
      <c r="K39" s="91"/>
      <c r="L39" s="116">
        <v>4.5</v>
      </c>
      <c r="M39" s="91"/>
      <c r="N39" s="116">
        <v>4.5</v>
      </c>
      <c r="O39" s="91"/>
      <c r="P39" s="116">
        <v>4.5</v>
      </c>
      <c r="Q39" s="67"/>
      <c r="R39" s="91"/>
      <c r="S39" s="116">
        <v>4.5</v>
      </c>
      <c r="T39" s="91"/>
      <c r="U39" s="116">
        <v>4.5</v>
      </c>
      <c r="V39" s="91"/>
      <c r="W39" s="116">
        <v>4.5</v>
      </c>
      <c r="X39" s="67"/>
      <c r="Y39" s="67"/>
      <c r="Z39" s="67"/>
      <c r="AA39" s="91"/>
      <c r="AB39" s="3">
        <v>4.5</v>
      </c>
      <c r="AC39" s="92">
        <v>4.5</v>
      </c>
      <c r="AD39" s="67"/>
      <c r="AE39" s="91"/>
      <c r="AF39" s="4">
        <v>4.5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0.60000002384185802</v>
      </c>
      <c r="K41" s="91"/>
      <c r="L41" s="116">
        <v>0.60000002384185802</v>
      </c>
      <c r="M41" s="91"/>
      <c r="N41" s="116">
        <v>0.60000002384185802</v>
      </c>
      <c r="O41" s="91"/>
      <c r="P41" s="116">
        <v>0.60000002384185802</v>
      </c>
      <c r="Q41" s="67"/>
      <c r="R41" s="91"/>
      <c r="S41" s="116">
        <v>0.60000002384185802</v>
      </c>
      <c r="T41" s="91"/>
      <c r="U41" s="116">
        <v>0.60000002384185802</v>
      </c>
      <c r="V41" s="91"/>
      <c r="W41" s="116">
        <v>0.60000002384185802</v>
      </c>
      <c r="X41" s="67"/>
      <c r="Y41" s="67"/>
      <c r="Z41" s="67"/>
      <c r="AA41" s="91"/>
      <c r="AB41" s="3">
        <v>0.60000002384185802</v>
      </c>
      <c r="AC41" s="92">
        <v>0.60000002384185802</v>
      </c>
      <c r="AD41" s="67"/>
      <c r="AE41" s="91"/>
      <c r="AF41" s="4">
        <v>0.60000002384185802</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8</v>
      </c>
      <c r="K43" s="121"/>
      <c r="L43" s="120">
        <v>8</v>
      </c>
      <c r="M43" s="121"/>
      <c r="N43" s="120">
        <v>8</v>
      </c>
      <c r="O43" s="121"/>
      <c r="P43" s="120">
        <v>8</v>
      </c>
      <c r="Q43" s="122"/>
      <c r="R43" s="121"/>
      <c r="S43" s="120">
        <v>8</v>
      </c>
      <c r="T43" s="121"/>
      <c r="U43" s="125">
        <v>8</v>
      </c>
      <c r="V43" s="126"/>
      <c r="W43" s="120">
        <v>8</v>
      </c>
      <c r="X43" s="122"/>
      <c r="Y43" s="122"/>
      <c r="Z43" s="122"/>
      <c r="AA43" s="121"/>
      <c r="AB43" s="23">
        <v>8</v>
      </c>
      <c r="AC43" s="120">
        <v>8</v>
      </c>
      <c r="AD43" s="122"/>
      <c r="AE43" s="121"/>
      <c r="AF43" s="24">
        <v>8</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ZuqibHYBnzo1qghhZN1OHvhXDj0jnOLY7n+gbhWBSZ7MAWBaLJ5FZw5OD/tjP55u4VJ0VOU9A6Y6FoEByp4ew==" saltValue="cSNMe7FDRXu5k30gwjoM2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BA9D717-B341-4A79-8BDB-9EDEE9B299AC}"/>
    <hyperlink ref="E53" location="INDEX!A1" display="Return to Index" xr:uid="{63BE3DFA-F100-4750-B2C8-81ABC64464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MACN - Macknade (66/11kV)</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2"/>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1608</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1610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1611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89.6</v>
      </c>
      <c r="K26" s="91"/>
      <c r="L26" s="116">
        <v>89.6</v>
      </c>
      <c r="M26" s="91"/>
      <c r="N26" s="116">
        <v>89.6</v>
      </c>
      <c r="O26" s="91"/>
      <c r="P26" s="116">
        <v>89.6</v>
      </c>
      <c r="Q26" s="67"/>
      <c r="R26" s="91"/>
      <c r="S26" s="116">
        <v>89.6</v>
      </c>
      <c r="T26" s="91"/>
      <c r="U26" s="116">
        <v>96</v>
      </c>
      <c r="V26" s="91"/>
      <c r="W26" s="116">
        <v>96</v>
      </c>
      <c r="X26" s="67"/>
      <c r="Y26" s="67"/>
      <c r="Z26" s="67"/>
      <c r="AA26" s="91"/>
      <c r="AB26" s="3">
        <v>96</v>
      </c>
      <c r="AC26" s="92">
        <v>96</v>
      </c>
      <c r="AD26" s="67"/>
      <c r="AE26" s="91"/>
      <c r="AF26" s="4">
        <v>96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19.5</v>
      </c>
      <c r="K28" s="91"/>
      <c r="L28" s="116">
        <v>19.7</v>
      </c>
      <c r="M28" s="91"/>
      <c r="N28" s="116">
        <v>19.899999999999999</v>
      </c>
      <c r="O28" s="91"/>
      <c r="P28" s="116">
        <v>20.100000000000001</v>
      </c>
      <c r="Q28" s="67"/>
      <c r="R28" s="91"/>
      <c r="S28" s="116">
        <v>20.2</v>
      </c>
      <c r="T28" s="91"/>
      <c r="U28" s="116">
        <v>10.199999999999999</v>
      </c>
      <c r="V28" s="91"/>
      <c r="W28" s="116">
        <v>10.3</v>
      </c>
      <c r="X28" s="67"/>
      <c r="Y28" s="67"/>
      <c r="Z28" s="67"/>
      <c r="AA28" s="91"/>
      <c r="AB28" s="3">
        <v>10.4</v>
      </c>
      <c r="AC28" s="92">
        <v>10.5</v>
      </c>
      <c r="AD28" s="67"/>
      <c r="AE28" s="91"/>
      <c r="AF28" s="4">
        <v>10.6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0.95399999999999996</v>
      </c>
      <c r="K31" s="91"/>
      <c r="L31" s="118">
        <v>0.95399999999999996</v>
      </c>
      <c r="M31" s="91"/>
      <c r="N31" s="118">
        <v>0.95399999999999996</v>
      </c>
      <c r="O31" s="91"/>
      <c r="P31" s="118">
        <v>0.95399999999999996</v>
      </c>
      <c r="Q31" s="67"/>
      <c r="R31" s="91"/>
      <c r="S31" s="118">
        <v>0.95399999999999996</v>
      </c>
      <c r="T31" s="91"/>
      <c r="U31" s="118">
        <v>0.96</v>
      </c>
      <c r="V31" s="91"/>
      <c r="W31" s="118">
        <v>0.96</v>
      </c>
      <c r="X31" s="67"/>
      <c r="Y31" s="67"/>
      <c r="Z31" s="67"/>
      <c r="AA31" s="91"/>
      <c r="AB31" s="7">
        <v>0.96</v>
      </c>
      <c r="AC31" s="96">
        <v>0.96</v>
      </c>
      <c r="AD31" s="67"/>
      <c r="AE31" s="91"/>
      <c r="AF31" s="8">
        <v>0.96</v>
      </c>
    </row>
    <row r="32" spans="4:32" ht="13.15" customHeight="1" x14ac:dyDescent="0.25">
      <c r="E32" s="93" t="s">
        <v>40</v>
      </c>
      <c r="F32" s="67"/>
      <c r="G32" s="67"/>
      <c r="H32" s="67"/>
      <c r="I32" s="94"/>
      <c r="J32" s="116">
        <v>48</v>
      </c>
      <c r="K32" s="91"/>
      <c r="L32" s="116">
        <v>48</v>
      </c>
      <c r="M32" s="91"/>
      <c r="N32" s="116">
        <v>48</v>
      </c>
      <c r="O32" s="91"/>
      <c r="P32" s="116">
        <v>48</v>
      </c>
      <c r="Q32" s="67"/>
      <c r="R32" s="91"/>
      <c r="S32" s="116">
        <v>48</v>
      </c>
      <c r="T32" s="91"/>
      <c r="U32" s="116">
        <v>48</v>
      </c>
      <c r="V32" s="91"/>
      <c r="W32" s="116">
        <v>48</v>
      </c>
      <c r="X32" s="67"/>
      <c r="Y32" s="67"/>
      <c r="Z32" s="67"/>
      <c r="AA32" s="91"/>
      <c r="AB32" s="3">
        <v>48</v>
      </c>
      <c r="AC32" s="92">
        <v>48</v>
      </c>
      <c r="AD32" s="67"/>
      <c r="AE32" s="91"/>
      <c r="AF32" s="4">
        <v>48</v>
      </c>
    </row>
    <row r="33" spans="5:32" ht="13.15" customHeight="1" x14ac:dyDescent="0.25">
      <c r="E33" s="97" t="s">
        <v>44</v>
      </c>
      <c r="F33" s="67"/>
      <c r="G33" s="67"/>
      <c r="H33" s="67"/>
      <c r="I33" s="94"/>
      <c r="J33" s="119">
        <v>17.8</v>
      </c>
      <c r="K33" s="91"/>
      <c r="L33" s="119">
        <v>18</v>
      </c>
      <c r="M33" s="91"/>
      <c r="N33" s="119">
        <v>18.2</v>
      </c>
      <c r="O33" s="91"/>
      <c r="P33" s="119">
        <v>18.399999999999999</v>
      </c>
      <c r="Q33" s="67"/>
      <c r="R33" s="91"/>
      <c r="S33" s="119">
        <v>18.399999999999999</v>
      </c>
      <c r="T33" s="91"/>
      <c r="U33" s="119">
        <v>9.9</v>
      </c>
      <c r="V33" s="91"/>
      <c r="W33" s="119">
        <v>9.9</v>
      </c>
      <c r="X33" s="67"/>
      <c r="Y33" s="67"/>
      <c r="Z33" s="67"/>
      <c r="AA33" s="91"/>
      <c r="AB33" s="9">
        <v>10</v>
      </c>
      <c r="AC33" s="98">
        <v>10.1</v>
      </c>
      <c r="AD33" s="67"/>
      <c r="AE33" s="91"/>
      <c r="AF33" s="10">
        <v>10.3</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5.5</v>
      </c>
      <c r="K39" s="91"/>
      <c r="L39" s="116">
        <v>5.5</v>
      </c>
      <c r="M39" s="91"/>
      <c r="N39" s="116">
        <v>5.5</v>
      </c>
      <c r="O39" s="91"/>
      <c r="P39" s="116">
        <v>5.5</v>
      </c>
      <c r="Q39" s="67"/>
      <c r="R39" s="91"/>
      <c r="S39" s="116">
        <v>5.5</v>
      </c>
      <c r="T39" s="91"/>
      <c r="U39" s="116">
        <v>5.5</v>
      </c>
      <c r="V39" s="91"/>
      <c r="W39" s="116">
        <v>5.5</v>
      </c>
      <c r="X39" s="67"/>
      <c r="Y39" s="67"/>
      <c r="Z39" s="67"/>
      <c r="AA39" s="91"/>
      <c r="AB39" s="3">
        <v>5.5</v>
      </c>
      <c r="AC39" s="92">
        <v>5.5</v>
      </c>
      <c r="AD39" s="67"/>
      <c r="AE39" s="91"/>
      <c r="AF39" s="4">
        <v>5.5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50</v>
      </c>
      <c r="K43" s="103"/>
      <c r="L43" s="102">
        <v>50</v>
      </c>
      <c r="M43" s="103"/>
      <c r="N43" s="102">
        <v>50</v>
      </c>
      <c r="O43" s="103"/>
      <c r="P43" s="102">
        <v>50</v>
      </c>
      <c r="Q43" s="100"/>
      <c r="R43" s="103"/>
      <c r="S43" s="102">
        <v>50</v>
      </c>
      <c r="T43" s="103"/>
      <c r="U43" s="113">
        <v>50</v>
      </c>
      <c r="V43" s="114"/>
      <c r="W43" s="102">
        <v>50</v>
      </c>
      <c r="X43" s="100"/>
      <c r="Y43" s="100"/>
      <c r="Z43" s="100"/>
      <c r="AA43" s="103"/>
      <c r="AB43" s="18">
        <v>50</v>
      </c>
      <c r="AC43" s="102">
        <v>50</v>
      </c>
      <c r="AD43" s="100"/>
      <c r="AE43" s="103"/>
      <c r="AF43" s="19">
        <v>50</v>
      </c>
    </row>
    <row r="44" spans="5:32" ht="22.5" customHeight="1" x14ac:dyDescent="0.25">
      <c r="E44" s="99" t="s">
        <v>85</v>
      </c>
      <c r="F44" s="100"/>
      <c r="G44" s="100"/>
      <c r="H44" s="100"/>
      <c r="I44" s="101"/>
      <c r="J44" s="102">
        <v>25</v>
      </c>
      <c r="K44" s="103"/>
      <c r="L44" s="102">
        <v>25</v>
      </c>
      <c r="M44" s="103"/>
      <c r="N44" s="102">
        <v>25</v>
      </c>
      <c r="O44" s="103"/>
      <c r="P44" s="102">
        <v>25</v>
      </c>
      <c r="Q44" s="100"/>
      <c r="R44" s="103"/>
      <c r="S44" s="102">
        <v>25</v>
      </c>
      <c r="T44" s="103"/>
      <c r="U44" s="102">
        <v>25</v>
      </c>
      <c r="V44" s="103"/>
      <c r="W44" s="102">
        <v>25</v>
      </c>
      <c r="X44" s="100"/>
      <c r="Y44" s="100"/>
      <c r="Z44" s="100"/>
      <c r="AA44" s="103"/>
      <c r="AB44" s="18">
        <v>25</v>
      </c>
      <c r="AC44" s="102">
        <v>25</v>
      </c>
      <c r="AD44" s="100"/>
      <c r="AE44" s="103"/>
      <c r="AF44" s="19">
        <v>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igXBGavIAPygs0uOZVGIdk9z15q48H4mWm+SAALEZIpPx0Ulove4R7VMqUEil/PJwWVTyFOssblMw8vcxlQSw==" saltValue="aauOWlDikCOte0g/IVeIf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83FA4BB-E826-466D-BA49-1762E33A38CF}"/>
    <hyperlink ref="E53" location="INDEX!A1" display="Return to Index" xr:uid="{34DD9DCF-ED6B-4988-B821-B8747248491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MACT - Mackay City (33/11kV)</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9"/>
  <dimension ref="A1:AJ53"/>
  <sheetViews>
    <sheetView showGridLines="0" topLeftCell="A22" workbookViewId="0">
      <selection activeCell="AO35" sqref="AO3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1612</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1614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76.3</v>
      </c>
      <c r="K26" s="91"/>
      <c r="L26" s="116">
        <v>76.3</v>
      </c>
      <c r="M26" s="91"/>
      <c r="N26" s="116">
        <v>76.3</v>
      </c>
      <c r="O26" s="91"/>
      <c r="P26" s="116">
        <v>76.3</v>
      </c>
      <c r="Q26" s="67"/>
      <c r="R26" s="91"/>
      <c r="S26" s="116">
        <v>76.3</v>
      </c>
      <c r="T26" s="91"/>
      <c r="U26" s="116">
        <v>77.7</v>
      </c>
      <c r="V26" s="91"/>
      <c r="W26" s="116">
        <v>77.7</v>
      </c>
      <c r="X26" s="67"/>
      <c r="Y26" s="67"/>
      <c r="Z26" s="67"/>
      <c r="AA26" s="91"/>
      <c r="AB26" s="3">
        <v>77.7</v>
      </c>
      <c r="AC26" s="92">
        <v>77.7</v>
      </c>
      <c r="AD26" s="67"/>
      <c r="AE26" s="91"/>
      <c r="AF26" s="4">
        <v>77.7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17.5</v>
      </c>
      <c r="K28" s="91"/>
      <c r="L28" s="116">
        <v>17.600000000000001</v>
      </c>
      <c r="M28" s="91"/>
      <c r="N28" s="116">
        <v>17.7</v>
      </c>
      <c r="O28" s="91"/>
      <c r="P28" s="116">
        <v>17.8</v>
      </c>
      <c r="Q28" s="67"/>
      <c r="R28" s="91"/>
      <c r="S28" s="116">
        <v>17.8</v>
      </c>
      <c r="T28" s="91"/>
      <c r="U28" s="116">
        <v>9.6999999999999993</v>
      </c>
      <c r="V28" s="91"/>
      <c r="W28" s="116">
        <v>9.6999999999999993</v>
      </c>
      <c r="X28" s="67"/>
      <c r="Y28" s="67"/>
      <c r="Z28" s="67"/>
      <c r="AA28" s="91"/>
      <c r="AB28" s="3">
        <v>9.8000000000000007</v>
      </c>
      <c r="AC28" s="92">
        <v>9.9</v>
      </c>
      <c r="AD28" s="67"/>
      <c r="AE28" s="91"/>
      <c r="AF28" s="4">
        <v>9.9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0.98199999999999998</v>
      </c>
      <c r="K31" s="91"/>
      <c r="L31" s="118">
        <v>0.98199999999999998</v>
      </c>
      <c r="M31" s="91"/>
      <c r="N31" s="118">
        <v>0.98199999999999998</v>
      </c>
      <c r="O31" s="91"/>
      <c r="P31" s="118">
        <v>0.98199999999999998</v>
      </c>
      <c r="Q31" s="67"/>
      <c r="R31" s="91"/>
      <c r="S31" s="118">
        <v>0.98199999999999998</v>
      </c>
      <c r="T31" s="91"/>
      <c r="U31" s="118">
        <v>0.97299999999999998</v>
      </c>
      <c r="V31" s="91"/>
      <c r="W31" s="118">
        <v>0.97299999999999998</v>
      </c>
      <c r="X31" s="67"/>
      <c r="Y31" s="67"/>
      <c r="Z31" s="67"/>
      <c r="AA31" s="91"/>
      <c r="AB31" s="7">
        <v>0.97299999999999998</v>
      </c>
      <c r="AC31" s="96">
        <v>0.97299999999999998</v>
      </c>
      <c r="AD31" s="67"/>
      <c r="AE31" s="91"/>
      <c r="AF31" s="8">
        <v>0.97299999999999998</v>
      </c>
    </row>
    <row r="32" spans="4:32" ht="13.15" customHeight="1" x14ac:dyDescent="0.25">
      <c r="E32" s="93" t="s">
        <v>40</v>
      </c>
      <c r="F32" s="67"/>
      <c r="G32" s="67"/>
      <c r="H32" s="67"/>
      <c r="I32" s="94"/>
      <c r="J32" s="116">
        <v>38.5</v>
      </c>
      <c r="K32" s="91"/>
      <c r="L32" s="116">
        <v>38.5</v>
      </c>
      <c r="M32" s="91"/>
      <c r="N32" s="116">
        <v>38.5</v>
      </c>
      <c r="O32" s="91"/>
      <c r="P32" s="116">
        <v>38.5</v>
      </c>
      <c r="Q32" s="67"/>
      <c r="R32" s="91"/>
      <c r="S32" s="116">
        <v>38.5</v>
      </c>
      <c r="T32" s="91"/>
      <c r="U32" s="116">
        <v>39.200000000000003</v>
      </c>
      <c r="V32" s="91"/>
      <c r="W32" s="116">
        <v>39.200000000000003</v>
      </c>
      <c r="X32" s="67"/>
      <c r="Y32" s="67"/>
      <c r="Z32" s="67"/>
      <c r="AA32" s="91"/>
      <c r="AB32" s="3">
        <v>39.200000000000003</v>
      </c>
      <c r="AC32" s="92">
        <v>39.200000000000003</v>
      </c>
      <c r="AD32" s="67"/>
      <c r="AE32" s="91"/>
      <c r="AF32" s="4">
        <v>39.200000000000003</v>
      </c>
    </row>
    <row r="33" spans="5:32" ht="13.15" customHeight="1" x14ac:dyDescent="0.25">
      <c r="E33" s="97" t="s">
        <v>44</v>
      </c>
      <c r="F33" s="67"/>
      <c r="G33" s="67"/>
      <c r="H33" s="67"/>
      <c r="I33" s="94"/>
      <c r="J33" s="119">
        <v>15.2</v>
      </c>
      <c r="K33" s="91"/>
      <c r="L33" s="119">
        <v>15.3</v>
      </c>
      <c r="M33" s="91"/>
      <c r="N33" s="119">
        <v>15.4</v>
      </c>
      <c r="O33" s="91"/>
      <c r="P33" s="119">
        <v>15.4</v>
      </c>
      <c r="Q33" s="67"/>
      <c r="R33" s="91"/>
      <c r="S33" s="119">
        <v>15.5</v>
      </c>
      <c r="T33" s="91"/>
      <c r="U33" s="119">
        <v>9.1</v>
      </c>
      <c r="V33" s="91"/>
      <c r="W33" s="119">
        <v>9.1</v>
      </c>
      <c r="X33" s="67"/>
      <c r="Y33" s="67"/>
      <c r="Z33" s="67"/>
      <c r="AA33" s="91"/>
      <c r="AB33" s="9">
        <v>9.1999999999999993</v>
      </c>
      <c r="AC33" s="98">
        <v>9.1999999999999993</v>
      </c>
      <c r="AD33" s="67"/>
      <c r="AE33" s="91"/>
      <c r="AF33" s="10">
        <v>9.3000000000000007</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1616</v>
      </c>
      <c r="K35" s="91"/>
      <c r="L35" s="117" t="s">
        <v>1616</v>
      </c>
      <c r="M35" s="91"/>
      <c r="N35" s="117" t="s">
        <v>1616</v>
      </c>
      <c r="O35" s="91"/>
      <c r="P35" s="117" t="s">
        <v>1616</v>
      </c>
      <c r="Q35" s="67"/>
      <c r="R35" s="91"/>
      <c r="S35" s="117" t="s">
        <v>1616</v>
      </c>
      <c r="T35" s="91"/>
      <c r="U35" s="117" t="s">
        <v>1616</v>
      </c>
      <c r="V35" s="91"/>
      <c r="W35" s="117" t="s">
        <v>1616</v>
      </c>
      <c r="X35" s="67"/>
      <c r="Y35" s="67"/>
      <c r="Z35" s="67"/>
      <c r="AA35" s="91"/>
      <c r="AB35" s="5" t="s">
        <v>1616</v>
      </c>
      <c r="AC35" s="95" t="s">
        <v>1616</v>
      </c>
      <c r="AD35" s="67"/>
      <c r="AE35" s="91"/>
      <c r="AF35" s="6" t="s">
        <v>1616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42</v>
      </c>
      <c r="K43" s="121"/>
      <c r="L43" s="120">
        <v>42</v>
      </c>
      <c r="M43" s="121"/>
      <c r="N43" s="120">
        <v>42</v>
      </c>
      <c r="O43" s="121"/>
      <c r="P43" s="120">
        <v>42</v>
      </c>
      <c r="Q43" s="122"/>
      <c r="R43" s="121"/>
      <c r="S43" s="120">
        <v>42</v>
      </c>
      <c r="T43" s="121"/>
      <c r="U43" s="125">
        <v>42</v>
      </c>
      <c r="V43" s="126"/>
      <c r="W43" s="120">
        <v>42</v>
      </c>
      <c r="X43" s="122"/>
      <c r="Y43" s="122"/>
      <c r="Z43" s="122"/>
      <c r="AA43" s="121"/>
      <c r="AB43" s="23">
        <v>42</v>
      </c>
      <c r="AC43" s="120">
        <v>42</v>
      </c>
      <c r="AD43" s="122"/>
      <c r="AE43" s="121"/>
      <c r="AF43" s="24">
        <v>42</v>
      </c>
    </row>
    <row r="44" spans="5:32" ht="22.5" customHeight="1" x14ac:dyDescent="0.25">
      <c r="E44" s="99" t="s">
        <v>85</v>
      </c>
      <c r="F44" s="100"/>
      <c r="G44" s="100"/>
      <c r="H44" s="100"/>
      <c r="I44" s="101"/>
      <c r="J44" s="120">
        <v>21</v>
      </c>
      <c r="K44" s="121"/>
      <c r="L44" s="120">
        <v>21</v>
      </c>
      <c r="M44" s="121"/>
      <c r="N44" s="120">
        <v>21</v>
      </c>
      <c r="O44" s="121"/>
      <c r="P44" s="120">
        <v>21</v>
      </c>
      <c r="Q44" s="122"/>
      <c r="R44" s="121"/>
      <c r="S44" s="120">
        <v>21</v>
      </c>
      <c r="T44" s="121"/>
      <c r="U44" s="120">
        <v>21</v>
      </c>
      <c r="V44" s="121"/>
      <c r="W44" s="120">
        <v>21</v>
      </c>
      <c r="X44" s="122"/>
      <c r="Y44" s="122"/>
      <c r="Z44" s="122"/>
      <c r="AA44" s="121"/>
      <c r="AB44" s="23">
        <v>21</v>
      </c>
      <c r="AC44" s="120">
        <v>21</v>
      </c>
      <c r="AD44" s="122"/>
      <c r="AE44" s="121"/>
      <c r="AF44" s="24">
        <v>21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Qgo30G4UyvXDFcmje9E9M3CdGPpspiId2y5W1D3ALBTtaI8rHB+heqtSOh/xSQ/Ge7LmlZK2nEGfB277I9zeA==" saltValue="5hmsrQKkxQ/s//LnE5S+C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ED52044-78C9-4F68-A6AD-F0E0A3C6E37B}"/>
    <hyperlink ref="E53" location="INDEX!A1" display="Return to Index" xr:uid="{D35DB8FE-BC49-4698-959F-E5A54C21C0D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MAFU - Max Fulton (66/11kV)</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7"/>
  <dimension ref="A1:AJ53"/>
  <sheetViews>
    <sheetView showGridLines="0" topLeftCell="A31"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1617</v>
      </c>
      <c r="J3" s="69"/>
      <c r="K3" s="69"/>
      <c r="L3" s="69"/>
      <c r="M3" s="69"/>
      <c r="N3" s="69"/>
      <c r="O3" s="69"/>
      <c r="P3" s="69"/>
      <c r="Q3" s="69"/>
      <c r="R3" s="69"/>
      <c r="S3" s="69"/>
      <c r="V3" s="71" t="s">
        <v>929</v>
      </c>
      <c r="W3" s="69"/>
      <c r="Y3" s="72" t="s">
        <v>1313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1618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0.3</v>
      </c>
      <c r="K26" s="91"/>
      <c r="L26" s="116">
        <v>0.3</v>
      </c>
      <c r="M26" s="91"/>
      <c r="N26" s="116">
        <v>0.3</v>
      </c>
      <c r="O26" s="91"/>
      <c r="P26" s="116">
        <v>0.3</v>
      </c>
      <c r="Q26" s="67"/>
      <c r="R26" s="91"/>
      <c r="S26" s="116">
        <v>0.3</v>
      </c>
      <c r="T26" s="91"/>
      <c r="U26" s="116">
        <v>0.3</v>
      </c>
      <c r="V26" s="91"/>
      <c r="W26" s="116">
        <v>0.3</v>
      </c>
      <c r="X26" s="67"/>
      <c r="Y26" s="67"/>
      <c r="Z26" s="67"/>
      <c r="AA26" s="91"/>
      <c r="AB26" s="3">
        <v>0.3</v>
      </c>
      <c r="AC26" s="92">
        <v>0.3</v>
      </c>
      <c r="AD26" s="67"/>
      <c r="AE26" s="91"/>
      <c r="AF26" s="4">
        <v>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0.1</v>
      </c>
      <c r="K28" s="91"/>
      <c r="L28" s="116">
        <v>0.1</v>
      </c>
      <c r="M28" s="91"/>
      <c r="N28" s="116">
        <v>0.1</v>
      </c>
      <c r="O28" s="91"/>
      <c r="P28" s="116">
        <v>0.1</v>
      </c>
      <c r="Q28" s="67"/>
      <c r="R28" s="91"/>
      <c r="S28" s="116">
        <v>0.1</v>
      </c>
      <c r="T28" s="91"/>
      <c r="U28" s="116">
        <v>0.1</v>
      </c>
      <c r="V28" s="91"/>
      <c r="W28" s="116">
        <v>0.1</v>
      </c>
      <c r="X28" s="67"/>
      <c r="Y28" s="67"/>
      <c r="Z28" s="67"/>
      <c r="AA28" s="91"/>
      <c r="AB28" s="3">
        <v>0.1</v>
      </c>
      <c r="AC28" s="92">
        <v>0.1</v>
      </c>
      <c r="AD28" s="67"/>
      <c r="AE28" s="91"/>
      <c r="AF28" s="4">
        <v>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v>
      </c>
      <c r="K31" s="91"/>
      <c r="L31" s="118">
        <v>0.85</v>
      </c>
      <c r="M31" s="91"/>
      <c r="N31" s="118">
        <v>0.85</v>
      </c>
      <c r="O31" s="91"/>
      <c r="P31" s="118">
        <v>0.85</v>
      </c>
      <c r="Q31" s="67"/>
      <c r="R31" s="91"/>
      <c r="S31" s="118">
        <v>0.85</v>
      </c>
      <c r="T31" s="91"/>
      <c r="U31" s="118">
        <v>0.85</v>
      </c>
      <c r="V31" s="91"/>
      <c r="W31" s="118">
        <v>0.85</v>
      </c>
      <c r="X31" s="67"/>
      <c r="Y31" s="67"/>
      <c r="Z31" s="67"/>
      <c r="AA31" s="91"/>
      <c r="AB31" s="7">
        <v>0.85</v>
      </c>
      <c r="AC31" s="96">
        <v>0.85</v>
      </c>
      <c r="AD31" s="67"/>
      <c r="AE31" s="91"/>
      <c r="AF31" s="8">
        <v>0.85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0.1</v>
      </c>
      <c r="K33" s="91"/>
      <c r="L33" s="119">
        <v>0.1</v>
      </c>
      <c r="M33" s="91"/>
      <c r="N33" s="119">
        <v>0.1</v>
      </c>
      <c r="O33" s="91"/>
      <c r="P33" s="119">
        <v>0.1</v>
      </c>
      <c r="Q33" s="67"/>
      <c r="R33" s="91"/>
      <c r="S33" s="119">
        <v>0.1</v>
      </c>
      <c r="T33" s="91"/>
      <c r="U33" s="119">
        <v>0.1</v>
      </c>
      <c r="V33" s="91"/>
      <c r="W33" s="119">
        <v>0.1</v>
      </c>
      <c r="X33" s="67"/>
      <c r="Y33" s="67"/>
      <c r="Z33" s="67"/>
      <c r="AA33" s="91"/>
      <c r="AB33" s="9">
        <v>0.1</v>
      </c>
      <c r="AC33" s="98">
        <v>0.1</v>
      </c>
      <c r="AD33" s="67"/>
      <c r="AE33" s="91"/>
      <c r="AF33" s="10">
        <v>0.1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1620</v>
      </c>
      <c r="K35" s="91"/>
      <c r="L35" s="117" t="s">
        <v>1620</v>
      </c>
      <c r="M35" s="91"/>
      <c r="N35" s="117" t="s">
        <v>1620</v>
      </c>
      <c r="O35" s="91"/>
      <c r="P35" s="117" t="s">
        <v>1620</v>
      </c>
      <c r="Q35" s="67"/>
      <c r="R35" s="91"/>
      <c r="S35" s="117" t="s">
        <v>1620</v>
      </c>
      <c r="T35" s="91"/>
      <c r="U35" s="117" t="s">
        <v>1620</v>
      </c>
      <c r="V35" s="91"/>
      <c r="W35" s="117" t="s">
        <v>1620</v>
      </c>
      <c r="X35" s="67"/>
      <c r="Y35" s="67"/>
      <c r="Z35" s="67"/>
      <c r="AA35" s="91"/>
      <c r="AB35" s="5" t="s">
        <v>1620</v>
      </c>
      <c r="AC35" s="95" t="s">
        <v>1620</v>
      </c>
      <c r="AD35" s="67"/>
      <c r="AE35" s="91"/>
      <c r="AF35" s="6" t="s">
        <v>1620</v>
      </c>
    </row>
    <row r="36" spans="5:32" ht="13.15" customHeight="1" x14ac:dyDescent="0.25">
      <c r="E36" s="93" t="s">
        <v>56</v>
      </c>
      <c r="F36" s="67"/>
      <c r="G36" s="67"/>
      <c r="H36" s="67"/>
      <c r="I36" s="94"/>
      <c r="J36" s="116">
        <v>0.1</v>
      </c>
      <c r="K36" s="91"/>
      <c r="L36" s="116">
        <v>0.1</v>
      </c>
      <c r="M36" s="91"/>
      <c r="N36" s="116">
        <v>0.1</v>
      </c>
      <c r="O36" s="91"/>
      <c r="P36" s="116">
        <v>0.1</v>
      </c>
      <c r="Q36" s="67"/>
      <c r="R36" s="91"/>
      <c r="S36" s="116">
        <v>0.1</v>
      </c>
      <c r="T36" s="91"/>
      <c r="U36" s="116">
        <v>0.1</v>
      </c>
      <c r="V36" s="91"/>
      <c r="W36" s="116">
        <v>0.1</v>
      </c>
      <c r="X36" s="67"/>
      <c r="Y36" s="67"/>
      <c r="Z36" s="67"/>
      <c r="AA36" s="91"/>
      <c r="AB36" s="3">
        <v>0.1</v>
      </c>
      <c r="AC36" s="92">
        <v>0.1</v>
      </c>
      <c r="AD36" s="67"/>
      <c r="AE36" s="91"/>
      <c r="AF36" s="4">
        <v>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0.2</v>
      </c>
      <c r="K40" s="91"/>
      <c r="L40" s="116">
        <v>0.2</v>
      </c>
      <c r="M40" s="91"/>
      <c r="N40" s="116">
        <v>0.2</v>
      </c>
      <c r="O40" s="91"/>
      <c r="P40" s="116">
        <v>0.2</v>
      </c>
      <c r="Q40" s="67"/>
      <c r="R40" s="91"/>
      <c r="S40" s="116">
        <v>0.2</v>
      </c>
      <c r="T40" s="91"/>
      <c r="U40" s="116">
        <v>0.2</v>
      </c>
      <c r="V40" s="91"/>
      <c r="W40" s="116">
        <v>0.2</v>
      </c>
      <c r="X40" s="67"/>
      <c r="Y40" s="67"/>
      <c r="Z40" s="67"/>
      <c r="AA40" s="91"/>
      <c r="AB40" s="3">
        <v>0.2</v>
      </c>
      <c r="AC40" s="92">
        <v>0.2</v>
      </c>
      <c r="AD40" s="67"/>
      <c r="AE40" s="91"/>
      <c r="AF40" s="4">
        <v>0.2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0.25</v>
      </c>
      <c r="K43" s="121"/>
      <c r="L43" s="120">
        <v>0.25</v>
      </c>
      <c r="M43" s="121"/>
      <c r="N43" s="120">
        <v>0.25</v>
      </c>
      <c r="O43" s="121"/>
      <c r="P43" s="120">
        <v>0.25</v>
      </c>
      <c r="Q43" s="122"/>
      <c r="R43" s="121"/>
      <c r="S43" s="120">
        <v>0.25</v>
      </c>
      <c r="T43" s="121"/>
      <c r="U43" s="125">
        <v>0.25</v>
      </c>
      <c r="V43" s="126"/>
      <c r="W43" s="120">
        <v>0.25</v>
      </c>
      <c r="X43" s="122"/>
      <c r="Y43" s="122"/>
      <c r="Z43" s="122"/>
      <c r="AA43" s="121"/>
      <c r="AB43" s="23">
        <v>0.25</v>
      </c>
      <c r="AC43" s="120">
        <v>0.25</v>
      </c>
      <c r="AD43" s="122"/>
      <c r="AE43" s="121"/>
      <c r="AF43" s="24">
        <v>0.25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c r="K47" s="91"/>
      <c r="L47" s="117"/>
      <c r="M47" s="91"/>
      <c r="N47" s="117"/>
      <c r="O47" s="91"/>
      <c r="P47" s="117"/>
      <c r="Q47" s="67"/>
      <c r="R47" s="91"/>
      <c r="S47" s="117"/>
      <c r="T47" s="91"/>
      <c r="U47" s="117"/>
      <c r="V47" s="91"/>
      <c r="W47" s="117"/>
      <c r="X47" s="67"/>
      <c r="Y47" s="67"/>
      <c r="Z47" s="67"/>
      <c r="AA47" s="91"/>
      <c r="AB47" s="5"/>
      <c r="AC47" s="95"/>
      <c r="AD47" s="67"/>
      <c r="AE47" s="91"/>
      <c r="AF47" s="6"/>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ov40vB+59TZFPTGMhrfWxB97O6uRfdzYb8xOC7fYFglYjCarOQgNz+sl5h506DVRWXGtd3f4ZBv6EvMmEhA==" saltValue="PcFI7pAGv4D5mHWJAylXZ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7A0C04A-F2AD-4638-90A5-C08B4B19EF69}"/>
    <hyperlink ref="E53" location="INDEX!A1" display="Return to Index" xr:uid="{2E77A23A-5BDA-4E96-BFB9-D2FA80A6C17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MAKA - Mary Kathleen (66/11kV)</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4"/>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1621</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1622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1623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23.8</v>
      </c>
      <c r="K26" s="91"/>
      <c r="L26" s="116">
        <v>23.8</v>
      </c>
      <c r="M26" s="91"/>
      <c r="N26" s="116">
        <v>23.8</v>
      </c>
      <c r="O26" s="91"/>
      <c r="P26" s="116">
        <v>23.8</v>
      </c>
      <c r="Q26" s="67"/>
      <c r="R26" s="91"/>
      <c r="S26" s="116">
        <v>23.8</v>
      </c>
      <c r="T26" s="91"/>
      <c r="U26" s="116">
        <v>28.7</v>
      </c>
      <c r="V26" s="91"/>
      <c r="W26" s="116">
        <v>28.7</v>
      </c>
      <c r="X26" s="67"/>
      <c r="Y26" s="67"/>
      <c r="Z26" s="67"/>
      <c r="AA26" s="91"/>
      <c r="AB26" s="3">
        <v>28.7</v>
      </c>
      <c r="AC26" s="92">
        <v>28.7</v>
      </c>
      <c r="AD26" s="67"/>
      <c r="AE26" s="91"/>
      <c r="AF26" s="4">
        <v>28.7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22.3</v>
      </c>
      <c r="K28" s="91"/>
      <c r="L28" s="116">
        <v>15.5</v>
      </c>
      <c r="M28" s="91"/>
      <c r="N28" s="116">
        <v>15.7</v>
      </c>
      <c r="O28" s="91"/>
      <c r="P28" s="116">
        <v>15.9</v>
      </c>
      <c r="Q28" s="67"/>
      <c r="R28" s="91"/>
      <c r="S28" s="116">
        <v>16.100000000000001</v>
      </c>
      <c r="T28" s="91"/>
      <c r="U28" s="116">
        <v>10.9</v>
      </c>
      <c r="V28" s="91"/>
      <c r="W28" s="116">
        <v>5.9</v>
      </c>
      <c r="X28" s="67"/>
      <c r="Y28" s="67"/>
      <c r="Z28" s="67"/>
      <c r="AA28" s="91"/>
      <c r="AB28" s="3">
        <v>6</v>
      </c>
      <c r="AC28" s="92">
        <v>6.1</v>
      </c>
      <c r="AD28" s="67"/>
      <c r="AE28" s="91"/>
      <c r="AF28" s="4">
        <v>6.2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0.98699999999999999</v>
      </c>
      <c r="K31" s="91"/>
      <c r="L31" s="118">
        <v>0.98799999999999999</v>
      </c>
      <c r="M31" s="91"/>
      <c r="N31" s="118">
        <v>0.98799999999999999</v>
      </c>
      <c r="O31" s="91"/>
      <c r="P31" s="118">
        <v>0.98799999999999999</v>
      </c>
      <c r="Q31" s="67"/>
      <c r="R31" s="91"/>
      <c r="S31" s="118">
        <v>0.98799999999999999</v>
      </c>
      <c r="T31" s="91"/>
      <c r="U31" s="118">
        <v>0.999</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13.3</v>
      </c>
      <c r="K32" s="91"/>
      <c r="L32" s="116">
        <v>13.3</v>
      </c>
      <c r="M32" s="91"/>
      <c r="N32" s="116">
        <v>13.3</v>
      </c>
      <c r="O32" s="91"/>
      <c r="P32" s="116">
        <v>13.3</v>
      </c>
      <c r="Q32" s="67"/>
      <c r="R32" s="91"/>
      <c r="S32" s="116">
        <v>13.3</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19.8</v>
      </c>
      <c r="K33" s="91"/>
      <c r="L33" s="119">
        <v>12.9</v>
      </c>
      <c r="M33" s="91"/>
      <c r="N33" s="119">
        <v>13.1</v>
      </c>
      <c r="O33" s="91"/>
      <c r="P33" s="119">
        <v>13.3</v>
      </c>
      <c r="Q33" s="67"/>
      <c r="R33" s="91"/>
      <c r="S33" s="119">
        <v>13.5</v>
      </c>
      <c r="T33" s="91"/>
      <c r="U33" s="119">
        <v>10.199999999999999</v>
      </c>
      <c r="V33" s="91"/>
      <c r="W33" s="119">
        <v>5.2</v>
      </c>
      <c r="X33" s="67"/>
      <c r="Y33" s="67"/>
      <c r="Z33" s="67"/>
      <c r="AA33" s="91"/>
      <c r="AB33" s="9">
        <v>5.3</v>
      </c>
      <c r="AC33" s="98">
        <v>5.4</v>
      </c>
      <c r="AD33" s="67"/>
      <c r="AE33" s="91"/>
      <c r="AF33" s="10">
        <v>5.5</v>
      </c>
    </row>
    <row r="34" spans="5:32" ht="20.25" customHeight="1" x14ac:dyDescent="0.25">
      <c r="E34" s="93" t="s">
        <v>948</v>
      </c>
      <c r="F34" s="67"/>
      <c r="G34" s="67"/>
      <c r="H34" s="67"/>
      <c r="I34" s="94"/>
      <c r="J34" s="117">
        <v>1</v>
      </c>
      <c r="K34" s="91"/>
      <c r="L34" s="117">
        <v>0.6</v>
      </c>
      <c r="M34" s="91"/>
      <c r="N34" s="117">
        <v>0.7</v>
      </c>
      <c r="O34" s="91"/>
      <c r="P34" s="117">
        <v>0.7</v>
      </c>
      <c r="Q34" s="67"/>
      <c r="R34" s="91"/>
      <c r="S34" s="117">
        <v>0.7</v>
      </c>
      <c r="T34" s="91"/>
      <c r="U34" s="117">
        <v>0.5</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6">
        <v>6.5</v>
      </c>
      <c r="K36" s="91"/>
      <c r="L36" s="117"/>
      <c r="M36" s="91"/>
      <c r="N36" s="117"/>
      <c r="O36" s="91"/>
      <c r="P36" s="117"/>
      <c r="Q36" s="67"/>
      <c r="R36" s="91"/>
      <c r="S36" s="116">
        <v>0.2</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1.5</v>
      </c>
      <c r="K39" s="91"/>
      <c r="L39" s="116">
        <v>1.5</v>
      </c>
      <c r="M39" s="91"/>
      <c r="N39" s="116">
        <v>1.5</v>
      </c>
      <c r="O39" s="91"/>
      <c r="P39" s="116">
        <v>1.5</v>
      </c>
      <c r="Q39" s="67"/>
      <c r="R39" s="91"/>
      <c r="S39" s="116">
        <v>1.5</v>
      </c>
      <c r="T39" s="91"/>
      <c r="U39" s="116">
        <v>1.5</v>
      </c>
      <c r="V39" s="91"/>
      <c r="W39" s="116">
        <v>1.5</v>
      </c>
      <c r="X39" s="67"/>
      <c r="Y39" s="67"/>
      <c r="Z39" s="67"/>
      <c r="AA39" s="91"/>
      <c r="AB39" s="3">
        <v>1.5</v>
      </c>
      <c r="AC39" s="92">
        <v>1.5</v>
      </c>
      <c r="AD39" s="67"/>
      <c r="AE39" s="91"/>
      <c r="AF39" s="4">
        <v>1.5</v>
      </c>
    </row>
    <row r="40" spans="5:32" x14ac:dyDescent="0.25">
      <c r="E40" s="93" t="s">
        <v>73</v>
      </c>
      <c r="F40" s="67"/>
      <c r="G40" s="67"/>
      <c r="H40" s="67"/>
      <c r="I40" s="94"/>
      <c r="J40" s="116">
        <v>2.5</v>
      </c>
      <c r="K40" s="91"/>
      <c r="L40" s="116">
        <v>2.5</v>
      </c>
      <c r="M40" s="91"/>
      <c r="N40" s="116">
        <v>2.5</v>
      </c>
      <c r="O40" s="91"/>
      <c r="P40" s="116">
        <v>2.5</v>
      </c>
      <c r="Q40" s="67"/>
      <c r="R40" s="91"/>
      <c r="S40" s="116">
        <v>2.5</v>
      </c>
      <c r="T40" s="91"/>
      <c r="U40" s="116">
        <v>2.5</v>
      </c>
      <c r="V40" s="91"/>
      <c r="W40" s="116">
        <v>2.5</v>
      </c>
      <c r="X40" s="67"/>
      <c r="Y40" s="67"/>
      <c r="Z40" s="67"/>
      <c r="AA40" s="91"/>
      <c r="AB40" s="3">
        <v>2.5</v>
      </c>
      <c r="AC40" s="92">
        <v>2.5</v>
      </c>
      <c r="AD40" s="67"/>
      <c r="AE40" s="91"/>
      <c r="AF40" s="4">
        <v>2.5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6">
        <v>2.5</v>
      </c>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6">
        <v>2.5</v>
      </c>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7" t="s">
        <v>1073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tm3exsA0Ol/5apIVcOMmOgg1/HTGrs7vIl4UlSeue2zy1HIaT5BhzBwlNGpx//wqOoe5t5MTxQaEcNy38U8pA==" saltValue="HMufk6DDLQkMU0u+qsCdK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8CA168B-F2F8-423C-A685-57F07F294897}"/>
    <hyperlink ref="E53" location="INDEX!A1" display="Return to Index" xr:uid="{ED30EDB5-AD3D-41CA-A71D-B479DA7E73F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MALC - Malchi (66/11kV)</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5"/>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1624</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1625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57.2</v>
      </c>
      <c r="K26" s="91"/>
      <c r="L26" s="116">
        <v>57.2</v>
      </c>
      <c r="M26" s="91"/>
      <c r="N26" s="116">
        <v>57.2</v>
      </c>
      <c r="O26" s="91"/>
      <c r="P26" s="116">
        <v>57.2</v>
      </c>
      <c r="Q26" s="67"/>
      <c r="R26" s="91"/>
      <c r="S26" s="116">
        <v>57.2</v>
      </c>
      <c r="T26" s="91"/>
      <c r="U26" s="116">
        <v>63.6</v>
      </c>
      <c r="V26" s="91"/>
      <c r="W26" s="116">
        <v>63.6</v>
      </c>
      <c r="X26" s="67"/>
      <c r="Y26" s="67"/>
      <c r="Z26" s="67"/>
      <c r="AA26" s="91"/>
      <c r="AB26" s="3">
        <v>63.6</v>
      </c>
      <c r="AC26" s="92">
        <v>63.6</v>
      </c>
      <c r="AD26" s="67"/>
      <c r="AE26" s="91"/>
      <c r="AF26" s="4">
        <v>63.6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v>
      </c>
      <c r="K28" s="91"/>
      <c r="L28" s="116">
        <v>22.3</v>
      </c>
      <c r="M28" s="91"/>
      <c r="N28" s="116">
        <v>22.4</v>
      </c>
      <c r="O28" s="91"/>
      <c r="P28" s="116">
        <v>22.6</v>
      </c>
      <c r="Q28" s="67"/>
      <c r="R28" s="91"/>
      <c r="S28" s="116">
        <v>22.7</v>
      </c>
      <c r="T28" s="91"/>
      <c r="U28" s="116">
        <v>19.5</v>
      </c>
      <c r="V28" s="91"/>
      <c r="W28" s="116">
        <v>19.600000000000001</v>
      </c>
      <c r="X28" s="67"/>
      <c r="Y28" s="67"/>
      <c r="Z28" s="67"/>
      <c r="AA28" s="91"/>
      <c r="AB28" s="3">
        <v>19.8</v>
      </c>
      <c r="AC28" s="92">
        <v>20</v>
      </c>
      <c r="AD28" s="67"/>
      <c r="AE28" s="91"/>
      <c r="AF28" s="4">
        <v>20.2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0.999</v>
      </c>
      <c r="V31" s="91"/>
      <c r="W31" s="118">
        <v>0.999</v>
      </c>
      <c r="X31" s="67"/>
      <c r="Y31" s="67"/>
      <c r="Z31" s="67"/>
      <c r="AA31" s="91"/>
      <c r="AB31" s="7">
        <v>1</v>
      </c>
      <c r="AC31" s="96">
        <v>1</v>
      </c>
      <c r="AD31" s="67"/>
      <c r="AE31" s="91"/>
      <c r="AF31" s="8">
        <v>1</v>
      </c>
    </row>
    <row r="32" spans="4:32" ht="13.15" customHeight="1" x14ac:dyDescent="0.25">
      <c r="E32" s="93" t="s">
        <v>40</v>
      </c>
      <c r="F32" s="67"/>
      <c r="G32" s="67"/>
      <c r="H32" s="67"/>
      <c r="I32" s="94"/>
      <c r="J32" s="116">
        <v>32.799999999999997</v>
      </c>
      <c r="K32" s="91"/>
      <c r="L32" s="116">
        <v>32.799999999999997</v>
      </c>
      <c r="M32" s="91"/>
      <c r="N32" s="116">
        <v>32.799999999999997</v>
      </c>
      <c r="O32" s="91"/>
      <c r="P32" s="116">
        <v>32.799999999999997</v>
      </c>
      <c r="Q32" s="67"/>
      <c r="R32" s="91"/>
      <c r="S32" s="116">
        <v>32.799999999999997</v>
      </c>
      <c r="T32" s="91"/>
      <c r="U32" s="116">
        <v>35.200000000000003</v>
      </c>
      <c r="V32" s="91"/>
      <c r="W32" s="116">
        <v>35.200000000000003</v>
      </c>
      <c r="X32" s="67"/>
      <c r="Y32" s="67"/>
      <c r="Z32" s="67"/>
      <c r="AA32" s="91"/>
      <c r="AB32" s="3">
        <v>35.200000000000003</v>
      </c>
      <c r="AC32" s="92">
        <v>35.200000000000003</v>
      </c>
      <c r="AD32" s="67"/>
      <c r="AE32" s="91"/>
      <c r="AF32" s="4">
        <v>35.200000000000003</v>
      </c>
    </row>
    <row r="33" spans="5:32" ht="13.15" customHeight="1" x14ac:dyDescent="0.25">
      <c r="E33" s="97" t="s">
        <v>44</v>
      </c>
      <c r="F33" s="67"/>
      <c r="G33" s="67"/>
      <c r="H33" s="67"/>
      <c r="I33" s="94"/>
      <c r="J33" s="119">
        <v>20.9</v>
      </c>
      <c r="K33" s="91"/>
      <c r="L33" s="119">
        <v>21.1</v>
      </c>
      <c r="M33" s="91"/>
      <c r="N33" s="119">
        <v>21.2</v>
      </c>
      <c r="O33" s="91"/>
      <c r="P33" s="119">
        <v>21.4</v>
      </c>
      <c r="Q33" s="67"/>
      <c r="R33" s="91"/>
      <c r="S33" s="119">
        <v>21.5</v>
      </c>
      <c r="T33" s="91"/>
      <c r="U33" s="119">
        <v>18.399999999999999</v>
      </c>
      <c r="V33" s="91"/>
      <c r="W33" s="119">
        <v>18.5</v>
      </c>
      <c r="X33" s="67"/>
      <c r="Y33" s="67"/>
      <c r="Z33" s="67"/>
      <c r="AA33" s="91"/>
      <c r="AB33" s="9">
        <v>18.7</v>
      </c>
      <c r="AC33" s="98">
        <v>18.899999999999999</v>
      </c>
      <c r="AD33" s="67"/>
      <c r="AE33" s="91"/>
      <c r="AF33" s="10">
        <v>19.100000000000001</v>
      </c>
    </row>
    <row r="34" spans="5:32" ht="20.25" customHeight="1" x14ac:dyDescent="0.25">
      <c r="E34" s="93" t="s">
        <v>948</v>
      </c>
      <c r="F34" s="67"/>
      <c r="G34" s="67"/>
      <c r="H34" s="67"/>
      <c r="I34" s="94"/>
      <c r="J34" s="117">
        <v>1</v>
      </c>
      <c r="K34" s="91"/>
      <c r="L34" s="117">
        <v>1.1000000000000001</v>
      </c>
      <c r="M34" s="91"/>
      <c r="N34" s="117">
        <v>1.1000000000000001</v>
      </c>
      <c r="O34" s="91"/>
      <c r="P34" s="117">
        <v>1.1000000000000001</v>
      </c>
      <c r="Q34" s="67"/>
      <c r="R34" s="91"/>
      <c r="S34" s="117">
        <v>1.1000000000000001</v>
      </c>
      <c r="T34" s="91"/>
      <c r="U34" s="117">
        <v>0.9</v>
      </c>
      <c r="V34" s="91"/>
      <c r="W34" s="117">
        <v>0.9</v>
      </c>
      <c r="X34" s="67"/>
      <c r="Y34" s="67"/>
      <c r="Z34" s="67"/>
      <c r="AA34" s="91"/>
      <c r="AB34" s="5">
        <v>0.9</v>
      </c>
      <c r="AC34" s="95">
        <v>0.9</v>
      </c>
      <c r="AD34" s="67"/>
      <c r="AE34" s="91"/>
      <c r="AF34" s="6">
        <v>1</v>
      </c>
    </row>
    <row r="35" spans="5:32" ht="20.25" customHeight="1" x14ac:dyDescent="0.25">
      <c r="E35" s="93" t="s">
        <v>949</v>
      </c>
      <c r="F35" s="67"/>
      <c r="G35" s="67"/>
      <c r="H35" s="67"/>
      <c r="I35" s="94"/>
      <c r="J35" s="117" t="s">
        <v>1627</v>
      </c>
      <c r="K35" s="91"/>
      <c r="L35" s="117" t="s">
        <v>1627</v>
      </c>
      <c r="M35" s="91"/>
      <c r="N35" s="117" t="s">
        <v>1627</v>
      </c>
      <c r="O35" s="91"/>
      <c r="P35" s="117" t="s">
        <v>1627</v>
      </c>
      <c r="Q35" s="67"/>
      <c r="R35" s="91"/>
      <c r="S35" s="117" t="s">
        <v>1627</v>
      </c>
      <c r="T35" s="91"/>
      <c r="U35" s="117" t="s">
        <v>1627</v>
      </c>
      <c r="V35" s="91"/>
      <c r="W35" s="117" t="s">
        <v>1627</v>
      </c>
      <c r="X35" s="67"/>
      <c r="Y35" s="67"/>
      <c r="Z35" s="67"/>
      <c r="AA35" s="91"/>
      <c r="AB35" s="5" t="s">
        <v>1627</v>
      </c>
      <c r="AC35" s="95" t="s">
        <v>1627</v>
      </c>
      <c r="AD35" s="67"/>
      <c r="AE35" s="91"/>
      <c r="AF35" s="6" t="s">
        <v>1627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40</v>
      </c>
      <c r="K43" s="121"/>
      <c r="L43" s="120">
        <v>40</v>
      </c>
      <c r="M43" s="121"/>
      <c r="N43" s="120">
        <v>40</v>
      </c>
      <c r="O43" s="121"/>
      <c r="P43" s="120">
        <v>40</v>
      </c>
      <c r="Q43" s="122"/>
      <c r="R43" s="121"/>
      <c r="S43" s="120">
        <v>40</v>
      </c>
      <c r="T43" s="121"/>
      <c r="U43" s="125">
        <v>40</v>
      </c>
      <c r="V43" s="126"/>
      <c r="W43" s="120">
        <v>40</v>
      </c>
      <c r="X43" s="122"/>
      <c r="Y43" s="122"/>
      <c r="Z43" s="122"/>
      <c r="AA43" s="121"/>
      <c r="AB43" s="23">
        <v>40</v>
      </c>
      <c r="AC43" s="120">
        <v>40</v>
      </c>
      <c r="AD43" s="122"/>
      <c r="AE43" s="121"/>
      <c r="AF43" s="24">
        <v>40</v>
      </c>
    </row>
    <row r="44" spans="5:32" ht="22.5" customHeight="1" x14ac:dyDescent="0.25">
      <c r="E44" s="99" t="s">
        <v>85</v>
      </c>
      <c r="F44" s="100"/>
      <c r="G44" s="100"/>
      <c r="H44" s="100"/>
      <c r="I44" s="101"/>
      <c r="J44" s="120">
        <v>20</v>
      </c>
      <c r="K44" s="121"/>
      <c r="L44" s="120">
        <v>20</v>
      </c>
      <c r="M44" s="121"/>
      <c r="N44" s="120">
        <v>20</v>
      </c>
      <c r="O44" s="121"/>
      <c r="P44" s="120">
        <v>20</v>
      </c>
      <c r="Q44" s="122"/>
      <c r="R44" s="121"/>
      <c r="S44" s="120">
        <v>20</v>
      </c>
      <c r="T44" s="121"/>
      <c r="U44" s="120">
        <v>20</v>
      </c>
      <c r="V44" s="121"/>
      <c r="W44" s="120">
        <v>20</v>
      </c>
      <c r="X44" s="122"/>
      <c r="Y44" s="122"/>
      <c r="Z44" s="122"/>
      <c r="AA44" s="121"/>
      <c r="AB44" s="23">
        <v>20</v>
      </c>
      <c r="AC44" s="120">
        <v>20</v>
      </c>
      <c r="AD44" s="122"/>
      <c r="AE44" s="121"/>
      <c r="AF44" s="24">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4l05Xns8n2Qgc7brgFf4qy0h+ZiWneG6CuLhrbv3eC901qAjm7MD416Um/yT3M4a/BHxXjc+gneViQh2690fBA==" saltValue="WOnX+qfoiJinY/mRawPuH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EAA6065-7C35-4C0A-A5DE-BC51457CAB0D}"/>
    <hyperlink ref="E53" location="INDEX!A1" display="Return to Index" xr:uid="{5CE1862B-514B-4B43-947F-41FAFAA794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MARE - Mareeba (66/22kV)</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12"/>
  <dimension ref="B1:AI51"/>
  <sheetViews>
    <sheetView showGridLines="0" topLeftCell="A19"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1628</v>
      </c>
      <c r="I3" s="69"/>
      <c r="J3" s="69"/>
      <c r="K3" s="69"/>
      <c r="L3" s="69"/>
      <c r="M3" s="69"/>
      <c r="N3" s="69"/>
      <c r="O3" s="69"/>
      <c r="P3" s="69"/>
      <c r="Q3" s="69"/>
      <c r="R3" s="69"/>
      <c r="U3" s="71" t="s">
        <v>929</v>
      </c>
      <c r="V3" s="69"/>
      <c r="X3" s="72" t="s">
        <v>1493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1023</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1629</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1630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1631</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356.1</v>
      </c>
      <c r="J24" s="91"/>
      <c r="K24" s="116">
        <v>356.1</v>
      </c>
      <c r="L24" s="91"/>
      <c r="M24" s="116">
        <v>356.1</v>
      </c>
      <c r="N24" s="91"/>
      <c r="O24" s="116">
        <v>356.1</v>
      </c>
      <c r="P24" s="67"/>
      <c r="Q24" s="91"/>
      <c r="R24" s="116">
        <v>356.1</v>
      </c>
      <c r="S24" s="91"/>
      <c r="T24" s="116">
        <v>403.7</v>
      </c>
      <c r="U24" s="91"/>
      <c r="V24" s="116">
        <v>403.7</v>
      </c>
      <c r="W24" s="67"/>
      <c r="X24" s="67"/>
      <c r="Y24" s="67"/>
      <c r="Z24" s="91"/>
      <c r="AA24" s="3">
        <v>403.7</v>
      </c>
      <c r="AB24" s="92">
        <v>403.7</v>
      </c>
      <c r="AC24" s="67"/>
      <c r="AD24" s="91"/>
      <c r="AE24" s="4">
        <v>403.7</v>
      </c>
    </row>
    <row r="25" spans="4:31" ht="20.25" customHeight="1" x14ac:dyDescent="0.25">
      <c r="E25" s="93" t="s">
        <v>24</v>
      </c>
      <c r="F25" s="67"/>
      <c r="G25" s="67"/>
      <c r="H25" s="94"/>
      <c r="I25" s="116">
        <v>0.1</v>
      </c>
      <c r="J25" s="91"/>
      <c r="K25" s="116">
        <v>0.1</v>
      </c>
      <c r="L25" s="91"/>
      <c r="M25" s="116">
        <v>0.1</v>
      </c>
      <c r="N25" s="91"/>
      <c r="O25" s="116">
        <v>0.1</v>
      </c>
      <c r="P25" s="67"/>
      <c r="Q25" s="91"/>
      <c r="R25" s="116">
        <v>0.1</v>
      </c>
      <c r="S25" s="91"/>
      <c r="T25" s="116">
        <v>0.1</v>
      </c>
      <c r="U25" s="91"/>
      <c r="V25" s="116">
        <v>0.1</v>
      </c>
      <c r="W25" s="67"/>
      <c r="X25" s="67"/>
      <c r="Y25" s="67"/>
      <c r="Z25" s="91"/>
      <c r="AA25" s="3">
        <v>0.1</v>
      </c>
      <c r="AB25" s="92">
        <v>0.1</v>
      </c>
      <c r="AC25" s="67"/>
      <c r="AD25" s="91"/>
      <c r="AE25" s="4">
        <v>0.1</v>
      </c>
    </row>
    <row r="26" spans="4:31" ht="13.15" customHeight="1" x14ac:dyDescent="0.25">
      <c r="E26" s="93" t="s">
        <v>28</v>
      </c>
      <c r="F26" s="67"/>
      <c r="G26" s="67"/>
      <c r="H26" s="94"/>
      <c r="I26" s="116">
        <v>125.7</v>
      </c>
      <c r="J26" s="91"/>
      <c r="K26" s="116">
        <v>130.30000000000001</v>
      </c>
      <c r="L26" s="91"/>
      <c r="M26" s="116">
        <v>132</v>
      </c>
      <c r="N26" s="91"/>
      <c r="O26" s="116">
        <v>133</v>
      </c>
      <c r="P26" s="67"/>
      <c r="Q26" s="91"/>
      <c r="R26" s="116">
        <v>133.30000000000001</v>
      </c>
      <c r="S26" s="91"/>
      <c r="T26" s="116">
        <v>109.2</v>
      </c>
      <c r="U26" s="91"/>
      <c r="V26" s="116">
        <v>112.7</v>
      </c>
      <c r="W26" s="67"/>
      <c r="X26" s="67"/>
      <c r="Y26" s="67"/>
      <c r="Z26" s="91"/>
      <c r="AA26" s="3">
        <v>116.8</v>
      </c>
      <c r="AB26" s="92">
        <v>117.8</v>
      </c>
      <c r="AC26" s="67"/>
      <c r="AD26" s="91"/>
      <c r="AE26" s="4">
        <v>118.9</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0.995</v>
      </c>
      <c r="J29" s="91"/>
      <c r="K29" s="118">
        <v>0.995</v>
      </c>
      <c r="L29" s="91"/>
      <c r="M29" s="118">
        <v>0.99399999999999999</v>
      </c>
      <c r="N29" s="91"/>
      <c r="O29" s="118">
        <v>0.99399999999999999</v>
      </c>
      <c r="P29" s="67"/>
      <c r="Q29" s="91"/>
      <c r="R29" s="118">
        <v>0.99399999999999999</v>
      </c>
      <c r="S29" s="91"/>
      <c r="T29" s="118">
        <v>0.997</v>
      </c>
      <c r="U29" s="91"/>
      <c r="V29" s="118">
        <v>0.997</v>
      </c>
      <c r="W29" s="67"/>
      <c r="X29" s="67"/>
      <c r="Y29" s="67"/>
      <c r="Z29" s="91"/>
      <c r="AA29" s="7">
        <v>0.997</v>
      </c>
      <c r="AB29" s="96">
        <v>0.997</v>
      </c>
      <c r="AC29" s="67"/>
      <c r="AD29" s="91"/>
      <c r="AE29" s="8">
        <v>0.997</v>
      </c>
    </row>
    <row r="30" spans="4:31" ht="13.15" customHeight="1" x14ac:dyDescent="0.25">
      <c r="E30" s="93" t="s">
        <v>40</v>
      </c>
      <c r="F30" s="67"/>
      <c r="G30" s="67"/>
      <c r="H30" s="94"/>
      <c r="I30" s="116">
        <v>266.8</v>
      </c>
      <c r="J30" s="91"/>
      <c r="K30" s="116">
        <v>266.8</v>
      </c>
      <c r="L30" s="91"/>
      <c r="M30" s="116">
        <v>266.8</v>
      </c>
      <c r="N30" s="91"/>
      <c r="O30" s="116">
        <v>266.8</v>
      </c>
      <c r="P30" s="67"/>
      <c r="Q30" s="91"/>
      <c r="R30" s="116">
        <v>266.8</v>
      </c>
      <c r="S30" s="91"/>
      <c r="T30" s="116">
        <v>269.10000000000002</v>
      </c>
      <c r="U30" s="91"/>
      <c r="V30" s="116">
        <v>269.10000000000002</v>
      </c>
      <c r="W30" s="67"/>
      <c r="X30" s="67"/>
      <c r="Y30" s="67"/>
      <c r="Z30" s="91"/>
      <c r="AA30" s="3">
        <v>269.10000000000002</v>
      </c>
      <c r="AB30" s="92">
        <v>269.10000000000002</v>
      </c>
      <c r="AC30" s="67"/>
      <c r="AD30" s="91"/>
      <c r="AE30" s="4">
        <v>269.10000000000002</v>
      </c>
    </row>
    <row r="31" spans="4:31" ht="13.15" customHeight="1" x14ac:dyDescent="0.25">
      <c r="E31" s="97" t="s">
        <v>44</v>
      </c>
      <c r="F31" s="67"/>
      <c r="G31" s="67"/>
      <c r="H31" s="94"/>
      <c r="I31" s="119">
        <v>117.9</v>
      </c>
      <c r="J31" s="91"/>
      <c r="K31" s="119">
        <v>122.5</v>
      </c>
      <c r="L31" s="91"/>
      <c r="M31" s="119">
        <v>124.1</v>
      </c>
      <c r="N31" s="91"/>
      <c r="O31" s="119">
        <v>125</v>
      </c>
      <c r="P31" s="67"/>
      <c r="Q31" s="91"/>
      <c r="R31" s="119">
        <v>125.3</v>
      </c>
      <c r="S31" s="91"/>
      <c r="T31" s="119">
        <v>102.7</v>
      </c>
      <c r="U31" s="91"/>
      <c r="V31" s="119">
        <v>106.1</v>
      </c>
      <c r="W31" s="67"/>
      <c r="X31" s="67"/>
      <c r="Y31" s="67"/>
      <c r="Z31" s="91"/>
      <c r="AA31" s="9">
        <v>110.2</v>
      </c>
      <c r="AB31" s="98">
        <v>111.1</v>
      </c>
      <c r="AC31" s="67"/>
      <c r="AD31" s="91"/>
      <c r="AE31" s="10">
        <v>112.2</v>
      </c>
    </row>
    <row r="32" spans="4:31" ht="20.25" customHeight="1" x14ac:dyDescent="0.25">
      <c r="E32" s="93" t="s">
        <v>948</v>
      </c>
      <c r="F32" s="67"/>
      <c r="G32" s="67"/>
      <c r="H32" s="94"/>
      <c r="I32" s="117">
        <v>5.9</v>
      </c>
      <c r="J32" s="91"/>
      <c r="K32" s="117">
        <v>6.1</v>
      </c>
      <c r="L32" s="91"/>
      <c r="M32" s="117">
        <v>6.2</v>
      </c>
      <c r="N32" s="91"/>
      <c r="O32" s="117">
        <v>6.3</v>
      </c>
      <c r="P32" s="67"/>
      <c r="Q32" s="91"/>
      <c r="R32" s="117">
        <v>6.3</v>
      </c>
      <c r="S32" s="91"/>
      <c r="T32" s="117">
        <v>5.0999999999999996</v>
      </c>
      <c r="U32" s="91"/>
      <c r="V32" s="117">
        <v>5.3</v>
      </c>
      <c r="W32" s="67"/>
      <c r="X32" s="67"/>
      <c r="Y32" s="67"/>
      <c r="Z32" s="91"/>
      <c r="AA32" s="5">
        <v>5.5</v>
      </c>
      <c r="AB32" s="95">
        <v>5.6</v>
      </c>
      <c r="AC32" s="67"/>
      <c r="AD32" s="91"/>
      <c r="AE32" s="6">
        <v>5.6</v>
      </c>
    </row>
    <row r="33" spans="5:31" ht="20.25" customHeight="1" x14ac:dyDescent="0.25">
      <c r="E33" s="93" t="s">
        <v>949</v>
      </c>
      <c r="F33" s="67"/>
      <c r="G33" s="67"/>
      <c r="H33" s="94"/>
      <c r="I33" s="117" t="s">
        <v>1086</v>
      </c>
      <c r="J33" s="91"/>
      <c r="K33" s="117" t="s">
        <v>1086</v>
      </c>
      <c r="L33" s="91"/>
      <c r="M33" s="117" t="s">
        <v>1086</v>
      </c>
      <c r="N33" s="91"/>
      <c r="O33" s="117" t="s">
        <v>1086</v>
      </c>
      <c r="P33" s="67"/>
      <c r="Q33" s="91"/>
      <c r="R33" s="117" t="s">
        <v>1086</v>
      </c>
      <c r="S33" s="91"/>
      <c r="T33" s="117" t="s">
        <v>1086</v>
      </c>
      <c r="U33" s="91"/>
      <c r="V33" s="117" t="s">
        <v>1086</v>
      </c>
      <c r="W33" s="67"/>
      <c r="X33" s="67"/>
      <c r="Y33" s="67"/>
      <c r="Z33" s="91"/>
      <c r="AA33" s="5" t="s">
        <v>1086</v>
      </c>
      <c r="AB33" s="95" t="s">
        <v>1086</v>
      </c>
      <c r="AC33" s="67"/>
      <c r="AD33" s="91"/>
      <c r="AE33" s="6" t="s">
        <v>1086</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1" customHeight="1" x14ac:dyDescent="0.25">
      <c r="E41" s="143" t="s">
        <v>951</v>
      </c>
      <c r="F41" s="144"/>
      <c r="G41" s="144"/>
      <c r="H41" s="145"/>
      <c r="I41" s="140">
        <v>224</v>
      </c>
      <c r="J41" s="141"/>
      <c r="K41" s="140">
        <v>224</v>
      </c>
      <c r="L41" s="141"/>
      <c r="M41" s="140">
        <v>224</v>
      </c>
      <c r="N41" s="141"/>
      <c r="O41" s="140">
        <v>224</v>
      </c>
      <c r="P41" s="142"/>
      <c r="Q41" s="141"/>
      <c r="R41" s="140">
        <v>224</v>
      </c>
      <c r="S41" s="141"/>
      <c r="T41" s="140">
        <v>224</v>
      </c>
      <c r="U41" s="141"/>
      <c r="V41" s="140">
        <v>224</v>
      </c>
      <c r="W41" s="142"/>
      <c r="X41" s="142"/>
      <c r="Y41" s="142"/>
      <c r="Z41" s="141"/>
      <c r="AA41" s="28">
        <v>224</v>
      </c>
      <c r="AB41" s="140">
        <v>224</v>
      </c>
      <c r="AC41" s="142"/>
      <c r="AD41" s="141"/>
      <c r="AE41" s="29">
        <v>224</v>
      </c>
    </row>
    <row r="42" spans="5:31" ht="25.5" customHeight="1" x14ac:dyDescent="0.25">
      <c r="E42" s="143" t="s">
        <v>85</v>
      </c>
      <c r="F42" s="144"/>
      <c r="G42" s="144"/>
      <c r="H42" s="145"/>
      <c r="I42" s="140">
        <v>144</v>
      </c>
      <c r="J42" s="141"/>
      <c r="K42" s="140">
        <v>114</v>
      </c>
      <c r="L42" s="141"/>
      <c r="M42" s="140">
        <v>114</v>
      </c>
      <c r="N42" s="141"/>
      <c r="O42" s="140">
        <v>114</v>
      </c>
      <c r="P42" s="142"/>
      <c r="Q42" s="141"/>
      <c r="R42" s="140">
        <v>114</v>
      </c>
      <c r="S42" s="141"/>
      <c r="T42" s="140">
        <v>114</v>
      </c>
      <c r="U42" s="141"/>
      <c r="V42" s="140">
        <v>114</v>
      </c>
      <c r="W42" s="142"/>
      <c r="X42" s="142"/>
      <c r="Y42" s="142"/>
      <c r="Z42" s="141"/>
      <c r="AA42" s="28">
        <v>114</v>
      </c>
      <c r="AB42" s="140">
        <v>114</v>
      </c>
      <c r="AC42" s="142"/>
      <c r="AD42" s="141"/>
      <c r="AE42" s="29">
        <v>114</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KDd3PkIqFAFVtGXYFItH0uJrLoy7CTAtA7eCV5biyXSWUoPNqavN7JKZFm5TvvzXihezx+EWf6vQCEMeEMNVtQ==" saltValue="2atJdK/CK4K3HOoh+a6zEg=="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2E800303-97DC-4A7D-9E4B-9E220EF10F43}"/>
    <hyperlink ref="E51" location="INDEX!A1" display="Return to Index" xr:uid="{0FED2752-170C-446B-87DF-20AF92686B7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MARY - Maryborough BSP (132/66kV)</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6"/>
  <dimension ref="A1:AJ50"/>
  <sheetViews>
    <sheetView showGridLines="0" topLeftCell="A19"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1632</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1633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1634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1635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v>
      </c>
      <c r="K26" s="91"/>
      <c r="L26" s="116">
        <v>15</v>
      </c>
      <c r="M26" s="91"/>
      <c r="N26" s="116">
        <v>15</v>
      </c>
      <c r="O26" s="91"/>
      <c r="P26" s="116">
        <v>15</v>
      </c>
      <c r="Q26" s="67"/>
      <c r="R26" s="91"/>
      <c r="S26" s="116">
        <v>15</v>
      </c>
      <c r="T26" s="91"/>
      <c r="U26" s="116">
        <v>15</v>
      </c>
      <c r="V26" s="91"/>
      <c r="W26" s="116">
        <v>15</v>
      </c>
      <c r="X26" s="67"/>
      <c r="Y26" s="67"/>
      <c r="Z26" s="67"/>
      <c r="AA26" s="91"/>
      <c r="AB26" s="3">
        <v>15</v>
      </c>
      <c r="AC26" s="92">
        <v>15</v>
      </c>
      <c r="AD26" s="67"/>
      <c r="AE26" s="91"/>
      <c r="AF26" s="4">
        <v>15</v>
      </c>
    </row>
    <row r="27" spans="4:32" ht="20.25" customHeight="1" x14ac:dyDescent="0.25">
      <c r="E27" s="93" t="s">
        <v>24</v>
      </c>
      <c r="F27" s="67"/>
      <c r="G27" s="67"/>
      <c r="H27" s="67"/>
      <c r="I27" s="94"/>
      <c r="J27" s="116">
        <v>0.2</v>
      </c>
      <c r="K27" s="91"/>
      <c r="L27" s="116">
        <v>0.2</v>
      </c>
      <c r="M27" s="91"/>
      <c r="N27" s="116">
        <v>0.2</v>
      </c>
      <c r="O27" s="91"/>
      <c r="P27" s="116">
        <v>0.2</v>
      </c>
      <c r="Q27" s="67"/>
      <c r="R27" s="91"/>
      <c r="S27" s="116">
        <v>0.2</v>
      </c>
      <c r="T27" s="91"/>
      <c r="U27" s="116">
        <v>2.8</v>
      </c>
      <c r="V27" s="91"/>
      <c r="W27" s="116">
        <v>2.8</v>
      </c>
      <c r="X27" s="67"/>
      <c r="Y27" s="67"/>
      <c r="Z27" s="67"/>
      <c r="AA27" s="91"/>
      <c r="AB27" s="3">
        <v>2.8</v>
      </c>
      <c r="AC27" s="92">
        <v>2.8</v>
      </c>
      <c r="AD27" s="67"/>
      <c r="AE27" s="91"/>
      <c r="AF27" s="4">
        <v>2.8</v>
      </c>
    </row>
    <row r="28" spans="4:32" ht="13.15" customHeight="1" x14ac:dyDescent="0.25">
      <c r="E28" s="93" t="s">
        <v>28</v>
      </c>
      <c r="F28" s="67"/>
      <c r="G28" s="67"/>
      <c r="H28" s="67"/>
      <c r="I28" s="94"/>
      <c r="J28" s="116">
        <v>7.6</v>
      </c>
      <c r="K28" s="91"/>
      <c r="L28" s="116">
        <v>7.7</v>
      </c>
      <c r="M28" s="91"/>
      <c r="N28" s="116">
        <v>7.7</v>
      </c>
      <c r="O28" s="91"/>
      <c r="P28" s="116">
        <v>7.8</v>
      </c>
      <c r="Q28" s="67"/>
      <c r="R28" s="91"/>
      <c r="S28" s="116">
        <v>7.8</v>
      </c>
      <c r="T28" s="91"/>
      <c r="U28" s="116">
        <v>5.3</v>
      </c>
      <c r="V28" s="91"/>
      <c r="W28" s="116">
        <v>5.3</v>
      </c>
      <c r="X28" s="67"/>
      <c r="Y28" s="67"/>
      <c r="Z28" s="67"/>
      <c r="AA28" s="91"/>
      <c r="AB28" s="3">
        <v>5.4</v>
      </c>
      <c r="AC28" s="92">
        <v>5.4</v>
      </c>
      <c r="AD28" s="67"/>
      <c r="AE28" s="91"/>
      <c r="AF28" s="4">
        <v>5.5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0.99099999999999999</v>
      </c>
      <c r="K31" s="91"/>
      <c r="L31" s="118">
        <v>0.99099999999999999</v>
      </c>
      <c r="M31" s="91"/>
      <c r="N31" s="118">
        <v>0.99099999999999999</v>
      </c>
      <c r="O31" s="91"/>
      <c r="P31" s="118">
        <v>0.99099999999999999</v>
      </c>
      <c r="Q31" s="67"/>
      <c r="R31" s="91"/>
      <c r="S31" s="118">
        <v>0.99099999999999999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6.7</v>
      </c>
      <c r="K33" s="91"/>
      <c r="L33" s="119">
        <v>6.8</v>
      </c>
      <c r="M33" s="91"/>
      <c r="N33" s="119">
        <v>6.8</v>
      </c>
      <c r="O33" s="91"/>
      <c r="P33" s="119">
        <v>6.9</v>
      </c>
      <c r="Q33" s="67"/>
      <c r="R33" s="91"/>
      <c r="S33" s="119">
        <v>6.9</v>
      </c>
      <c r="T33" s="91"/>
      <c r="U33" s="119">
        <v>4.8</v>
      </c>
      <c r="V33" s="91"/>
      <c r="W33" s="119">
        <v>4.9000000000000004</v>
      </c>
      <c r="X33" s="67"/>
      <c r="Y33" s="67"/>
      <c r="Z33" s="67"/>
      <c r="AA33" s="91"/>
      <c r="AB33" s="9">
        <v>4.9000000000000004</v>
      </c>
      <c r="AC33" s="98">
        <v>4.9000000000000004</v>
      </c>
      <c r="AD33" s="67"/>
      <c r="AE33" s="91"/>
      <c r="AF33" s="10">
        <v>5</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0.3</v>
      </c>
    </row>
    <row r="35" spans="5:32" ht="20.25" customHeight="1" x14ac:dyDescent="0.25">
      <c r="E35" s="93" t="s">
        <v>949</v>
      </c>
      <c r="F35" s="67"/>
      <c r="G35" s="67"/>
      <c r="H35" s="67"/>
      <c r="I35" s="94"/>
      <c r="J35" s="117" t="s">
        <v>1636</v>
      </c>
      <c r="K35" s="91"/>
      <c r="L35" s="117" t="s">
        <v>1636</v>
      </c>
      <c r="M35" s="91"/>
      <c r="N35" s="117" t="s">
        <v>1636</v>
      </c>
      <c r="O35" s="91"/>
      <c r="P35" s="117" t="s">
        <v>1636</v>
      </c>
      <c r="Q35" s="67"/>
      <c r="R35" s="91"/>
      <c r="S35" s="117" t="s">
        <v>1636</v>
      </c>
      <c r="T35" s="91"/>
      <c r="U35" s="117" t="s">
        <v>1636</v>
      </c>
      <c r="V35" s="91"/>
      <c r="W35" s="117" t="s">
        <v>1636</v>
      </c>
      <c r="X35" s="67"/>
      <c r="Y35" s="67"/>
      <c r="Z35" s="67"/>
      <c r="AA35" s="91"/>
      <c r="AB35" s="5" t="s">
        <v>1636</v>
      </c>
      <c r="AC35" s="95" t="s">
        <v>1636</v>
      </c>
      <c r="AD35" s="67"/>
      <c r="AE35" s="91"/>
      <c r="AF35" s="6" t="s">
        <v>1636</v>
      </c>
    </row>
    <row r="36" spans="5:32" ht="13.15" customHeight="1" x14ac:dyDescent="0.25">
      <c r="E36" s="93" t="s">
        <v>56</v>
      </c>
      <c r="F36" s="67"/>
      <c r="G36" s="67"/>
      <c r="H36" s="67"/>
      <c r="I36" s="94"/>
      <c r="J36" s="116">
        <v>6.7</v>
      </c>
      <c r="K36" s="91"/>
      <c r="L36" s="116">
        <v>6.8</v>
      </c>
      <c r="M36" s="91"/>
      <c r="N36" s="116">
        <v>6.8</v>
      </c>
      <c r="O36" s="91"/>
      <c r="P36" s="116">
        <v>6.9</v>
      </c>
      <c r="Q36" s="67"/>
      <c r="R36" s="91"/>
      <c r="S36" s="116">
        <v>6.9</v>
      </c>
      <c r="T36" s="91"/>
      <c r="U36" s="116">
        <v>4.8</v>
      </c>
      <c r="V36" s="91"/>
      <c r="W36" s="116">
        <v>4.9000000000000004</v>
      </c>
      <c r="X36" s="67"/>
      <c r="Y36" s="67"/>
      <c r="Z36" s="67"/>
      <c r="AA36" s="91"/>
      <c r="AB36" s="3">
        <v>4.9000000000000004</v>
      </c>
      <c r="AC36" s="92">
        <v>4.9000000000000004</v>
      </c>
      <c r="AD36" s="67"/>
      <c r="AE36" s="91"/>
      <c r="AF36" s="4">
        <v>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3.4</v>
      </c>
      <c r="K39" s="91"/>
      <c r="L39" s="116">
        <v>3.4</v>
      </c>
      <c r="M39" s="91"/>
      <c r="N39" s="116">
        <v>3.4</v>
      </c>
      <c r="O39" s="91"/>
      <c r="P39" s="116">
        <v>3.4</v>
      </c>
      <c r="Q39" s="67"/>
      <c r="R39" s="91"/>
      <c r="S39" s="116">
        <v>3.4</v>
      </c>
      <c r="T39" s="91"/>
      <c r="U39" s="116">
        <v>3.4</v>
      </c>
      <c r="V39" s="91"/>
      <c r="W39" s="116">
        <v>3.4</v>
      </c>
      <c r="X39" s="67"/>
      <c r="Y39" s="67"/>
      <c r="Z39" s="67"/>
      <c r="AA39" s="91"/>
      <c r="AB39" s="3">
        <v>3.4</v>
      </c>
      <c r="AC39" s="92">
        <v>3.4</v>
      </c>
      <c r="AD39" s="67"/>
      <c r="AE39" s="91"/>
      <c r="AF39" s="4">
        <v>3.4</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2.7999999523162802</v>
      </c>
      <c r="K42" s="91"/>
      <c r="L42" s="116">
        <v>2.7999999523162802</v>
      </c>
      <c r="M42" s="91"/>
      <c r="N42" s="116">
        <v>2.7999999523162802</v>
      </c>
      <c r="O42" s="91"/>
      <c r="P42" s="116">
        <v>2.7999999523162802</v>
      </c>
      <c r="Q42" s="67"/>
      <c r="R42" s="91"/>
      <c r="S42" s="116">
        <v>2.7999999523162802</v>
      </c>
      <c r="T42" s="91"/>
      <c r="U42" s="116">
        <v>2.7999999523162802</v>
      </c>
      <c r="V42" s="91"/>
      <c r="W42" s="116">
        <v>2.7999999523162802</v>
      </c>
      <c r="X42" s="67"/>
      <c r="Y42" s="67"/>
      <c r="Z42" s="67"/>
      <c r="AA42" s="91"/>
      <c r="AB42" s="3">
        <v>2.7999999523162802</v>
      </c>
      <c r="AC42" s="92">
        <v>2.7999999523162802</v>
      </c>
      <c r="AD42" s="67"/>
      <c r="AE42" s="91"/>
      <c r="AF42" s="4">
        <v>2.7999999523162802</v>
      </c>
    </row>
    <row r="43" spans="5:32" ht="20.25" customHeight="1" x14ac:dyDescent="0.25">
      <c r="E43" s="99" t="s">
        <v>951</v>
      </c>
      <c r="F43" s="100"/>
      <c r="G43" s="100"/>
      <c r="H43" s="100"/>
      <c r="I43" s="101"/>
      <c r="J43" s="102">
        <v>8</v>
      </c>
      <c r="K43" s="103"/>
      <c r="L43" s="102">
        <v>8</v>
      </c>
      <c r="M43" s="103"/>
      <c r="N43" s="102">
        <v>8</v>
      </c>
      <c r="O43" s="103"/>
      <c r="P43" s="102">
        <v>8</v>
      </c>
      <c r="Q43" s="100"/>
      <c r="R43" s="103"/>
      <c r="S43" s="102">
        <v>8</v>
      </c>
      <c r="T43" s="103"/>
      <c r="U43" s="113">
        <v>8</v>
      </c>
      <c r="V43" s="114"/>
      <c r="W43" s="102">
        <v>8</v>
      </c>
      <c r="X43" s="100"/>
      <c r="Y43" s="100"/>
      <c r="Z43" s="100"/>
      <c r="AA43" s="103"/>
      <c r="AB43" s="18">
        <v>8</v>
      </c>
      <c r="AC43" s="102">
        <v>8</v>
      </c>
      <c r="AD43" s="100"/>
      <c r="AE43" s="103"/>
      <c r="AF43" s="19">
        <v>8</v>
      </c>
    </row>
    <row r="44" spans="5:32" ht="31.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ht="18.75" customHeight="1"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ht="18" customHeight="1"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15.75"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7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50" spans="5:5" x14ac:dyDescent="0.25">
      <c r="E50" s="17" t="s">
        <v>954</v>
      </c>
    </row>
  </sheetData>
  <sheetProtection algorithmName="SHA-512" hashValue="N7sHSTNBJaFt12V3dR1sK9Wm8FvTXr9Rzt0EYhMm93ny7NaHzARJoPyjhnBbGLteqFUQq9Vno4SHPLCzdXCxKA==" saltValue="nYoi+x1bQ52EHTgIKz0qL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93113A9-2B5C-4D50-B6A9-8EB65218EE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MASO - Marian South (66/11kV)</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1028</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1030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1031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v>
      </c>
      <c r="K26" s="91"/>
      <c r="L26" s="116">
        <v>5.6</v>
      </c>
      <c r="M26" s="91"/>
      <c r="N26" s="116">
        <v>5.6</v>
      </c>
      <c r="O26" s="91"/>
      <c r="P26" s="116">
        <v>5.6</v>
      </c>
      <c r="Q26" s="67"/>
      <c r="R26" s="91"/>
      <c r="S26" s="116">
        <v>5.6</v>
      </c>
      <c r="T26" s="91"/>
      <c r="U26" s="116">
        <v>6.3</v>
      </c>
      <c r="V26" s="91"/>
      <c r="W26" s="116">
        <v>6.3</v>
      </c>
      <c r="X26" s="67"/>
      <c r="Y26" s="67"/>
      <c r="Z26" s="67"/>
      <c r="AA26" s="91"/>
      <c r="AB26" s="3">
        <v>6.3</v>
      </c>
      <c r="AC26" s="92">
        <v>6.3</v>
      </c>
      <c r="AD26" s="67"/>
      <c r="AE26" s="91"/>
      <c r="AF26" s="4">
        <v>6.3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2.6</v>
      </c>
      <c r="K28" s="91"/>
      <c r="L28" s="116">
        <v>2.6</v>
      </c>
      <c r="M28" s="91"/>
      <c r="N28" s="116">
        <v>2.6</v>
      </c>
      <c r="O28" s="91"/>
      <c r="P28" s="116">
        <v>2.6</v>
      </c>
      <c r="Q28" s="67"/>
      <c r="R28" s="91"/>
      <c r="S28" s="116">
        <v>2.6</v>
      </c>
      <c r="T28" s="91"/>
      <c r="U28" s="116">
        <v>1.3</v>
      </c>
      <c r="V28" s="91"/>
      <c r="W28" s="116">
        <v>1.3</v>
      </c>
      <c r="X28" s="67"/>
      <c r="Y28" s="67"/>
      <c r="Z28" s="67"/>
      <c r="AA28" s="91"/>
      <c r="AB28" s="3">
        <v>1.4</v>
      </c>
      <c r="AC28" s="92">
        <v>1.4</v>
      </c>
      <c r="AD28" s="67"/>
      <c r="AE28" s="91"/>
      <c r="AF28" s="4">
        <v>1.4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0.86299999999999999</v>
      </c>
      <c r="K31" s="91"/>
      <c r="L31" s="118">
        <v>0.86299999999999999</v>
      </c>
      <c r="M31" s="91"/>
      <c r="N31" s="118">
        <v>0.86299999999999999</v>
      </c>
      <c r="O31" s="91"/>
      <c r="P31" s="118">
        <v>0.86299999999999999</v>
      </c>
      <c r="Q31" s="67"/>
      <c r="R31" s="91"/>
      <c r="S31" s="118">
        <v>0.86299999999999999</v>
      </c>
      <c r="T31" s="91"/>
      <c r="U31" s="118">
        <v>0.875</v>
      </c>
      <c r="V31" s="91"/>
      <c r="W31" s="118">
        <v>0.875</v>
      </c>
      <c r="X31" s="67"/>
      <c r="Y31" s="67"/>
      <c r="Z31" s="67"/>
      <c r="AA31" s="91"/>
      <c r="AB31" s="7">
        <v>0.89500000000000002</v>
      </c>
      <c r="AC31" s="96">
        <v>0.89500000000000002</v>
      </c>
      <c r="AD31" s="67"/>
      <c r="AE31" s="91"/>
      <c r="AF31" s="8">
        <v>0.89500000000000002</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2.5</v>
      </c>
      <c r="K33" s="91"/>
      <c r="L33" s="119">
        <v>2.5</v>
      </c>
      <c r="M33" s="91"/>
      <c r="N33" s="119">
        <v>2.5</v>
      </c>
      <c r="O33" s="91"/>
      <c r="P33" s="119">
        <v>2.5</v>
      </c>
      <c r="Q33" s="67"/>
      <c r="R33" s="91"/>
      <c r="S33" s="119">
        <v>2.5</v>
      </c>
      <c r="T33" s="91"/>
      <c r="U33" s="119">
        <v>1.3</v>
      </c>
      <c r="V33" s="91"/>
      <c r="W33" s="119">
        <v>1.3</v>
      </c>
      <c r="X33" s="67"/>
      <c r="Y33" s="67"/>
      <c r="Z33" s="67"/>
      <c r="AA33" s="91"/>
      <c r="AB33" s="9">
        <v>1.4</v>
      </c>
      <c r="AC33" s="98">
        <v>1.4</v>
      </c>
      <c r="AD33" s="67"/>
      <c r="AE33" s="91"/>
      <c r="AF33" s="10">
        <v>1.4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1032</v>
      </c>
      <c r="K35" s="91"/>
      <c r="L35" s="117" t="s">
        <v>1032</v>
      </c>
      <c r="M35" s="91"/>
      <c r="N35" s="117" t="s">
        <v>1032</v>
      </c>
      <c r="O35" s="91"/>
      <c r="P35" s="117" t="s">
        <v>1032</v>
      </c>
      <c r="Q35" s="67"/>
      <c r="R35" s="91"/>
      <c r="S35" s="117" t="s">
        <v>1032</v>
      </c>
      <c r="T35" s="91"/>
      <c r="U35" s="117" t="s">
        <v>1032</v>
      </c>
      <c r="V35" s="91"/>
      <c r="W35" s="117" t="s">
        <v>1032</v>
      </c>
      <c r="X35" s="67"/>
      <c r="Y35" s="67"/>
      <c r="Z35" s="67"/>
      <c r="AA35" s="91"/>
      <c r="AB35" s="5" t="s">
        <v>1032</v>
      </c>
      <c r="AC35" s="95" t="s">
        <v>1032</v>
      </c>
      <c r="AD35" s="67"/>
      <c r="AE35" s="91"/>
      <c r="AF35" s="6" t="s">
        <v>1032</v>
      </c>
    </row>
    <row r="36" spans="5:32" ht="13.15" customHeight="1" x14ac:dyDescent="0.25">
      <c r="E36" s="93" t="s">
        <v>56</v>
      </c>
      <c r="F36" s="67"/>
      <c r="G36" s="67"/>
      <c r="H36" s="67"/>
      <c r="I36" s="94"/>
      <c r="J36" s="116">
        <v>2.5</v>
      </c>
      <c r="K36" s="91"/>
      <c r="L36" s="116">
        <v>2.5</v>
      </c>
      <c r="M36" s="91"/>
      <c r="N36" s="116">
        <v>2.5</v>
      </c>
      <c r="O36" s="91"/>
      <c r="P36" s="116">
        <v>2.5</v>
      </c>
      <c r="Q36" s="67"/>
      <c r="R36" s="91"/>
      <c r="S36" s="116">
        <v>2.5</v>
      </c>
      <c r="T36" s="91"/>
      <c r="U36" s="116">
        <v>1.3</v>
      </c>
      <c r="V36" s="91"/>
      <c r="W36" s="116">
        <v>1.3</v>
      </c>
      <c r="X36" s="67"/>
      <c r="Y36" s="67"/>
      <c r="Z36" s="67"/>
      <c r="AA36" s="91"/>
      <c r="AB36" s="3">
        <v>1.4</v>
      </c>
      <c r="AC36" s="92">
        <v>1.4</v>
      </c>
      <c r="AD36" s="67"/>
      <c r="AE36" s="91"/>
      <c r="AF36" s="4">
        <v>1.4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0.5</v>
      </c>
      <c r="K39" s="91"/>
      <c r="L39" s="116">
        <v>0.5</v>
      </c>
      <c r="M39" s="91"/>
      <c r="N39" s="116">
        <v>0.5</v>
      </c>
      <c r="O39" s="91"/>
      <c r="P39" s="116">
        <v>0.5</v>
      </c>
      <c r="Q39" s="67"/>
      <c r="R39" s="91"/>
      <c r="S39" s="116">
        <v>0.5</v>
      </c>
      <c r="T39" s="91"/>
      <c r="U39" s="116">
        <v>0.5</v>
      </c>
      <c r="V39" s="91"/>
      <c r="W39" s="116">
        <v>0.5</v>
      </c>
      <c r="X39" s="67"/>
      <c r="Y39" s="67"/>
      <c r="Z39" s="67"/>
      <c r="AA39" s="91"/>
      <c r="AB39" s="3">
        <v>0.5</v>
      </c>
      <c r="AC39" s="92">
        <v>0.5</v>
      </c>
      <c r="AD39" s="67"/>
      <c r="AE39" s="91"/>
      <c r="AF39" s="4">
        <v>0.5</v>
      </c>
    </row>
    <row r="40" spans="5:32" x14ac:dyDescent="0.25">
      <c r="E40" s="93" t="s">
        <v>73</v>
      </c>
      <c r="F40" s="67"/>
      <c r="G40" s="67"/>
      <c r="H40" s="67"/>
      <c r="I40" s="94"/>
      <c r="J40" s="116">
        <v>2.4</v>
      </c>
      <c r="K40" s="91"/>
      <c r="L40" s="116">
        <v>2.4</v>
      </c>
      <c r="M40" s="91"/>
      <c r="N40" s="116">
        <v>2.4</v>
      </c>
      <c r="O40" s="91"/>
      <c r="P40" s="116">
        <v>2.4</v>
      </c>
      <c r="Q40" s="67"/>
      <c r="R40" s="91"/>
      <c r="S40" s="116">
        <v>2.4</v>
      </c>
      <c r="T40" s="91"/>
      <c r="U40" s="116">
        <v>2.4</v>
      </c>
      <c r="V40" s="91"/>
      <c r="W40" s="116">
        <v>2.4</v>
      </c>
      <c r="X40" s="67"/>
      <c r="Y40" s="67"/>
      <c r="Z40" s="67"/>
      <c r="AA40" s="91"/>
      <c r="AB40" s="3">
        <v>2.4</v>
      </c>
      <c r="AC40" s="92">
        <v>2.4</v>
      </c>
      <c r="AD40" s="67"/>
      <c r="AE40" s="91"/>
      <c r="AF40" s="4">
        <v>2.4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v>
      </c>
      <c r="K43" s="121"/>
      <c r="L43" s="120">
        <v>4</v>
      </c>
      <c r="M43" s="121"/>
      <c r="N43" s="120">
        <v>4</v>
      </c>
      <c r="O43" s="121"/>
      <c r="P43" s="120">
        <v>4</v>
      </c>
      <c r="Q43" s="122"/>
      <c r="R43" s="121"/>
      <c r="S43" s="120">
        <v>4</v>
      </c>
      <c r="T43" s="121"/>
      <c r="U43" s="125">
        <v>4</v>
      </c>
      <c r="V43" s="126"/>
      <c r="W43" s="120">
        <v>4</v>
      </c>
      <c r="X43" s="122"/>
      <c r="Y43" s="122"/>
      <c r="Z43" s="122"/>
      <c r="AA43" s="121"/>
      <c r="AB43" s="23">
        <v>4</v>
      </c>
      <c r="AC43" s="120">
        <v>4</v>
      </c>
      <c r="AD43" s="122"/>
      <c r="AE43" s="121"/>
      <c r="AF43" s="24">
        <v>4</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Gz+NDdEb852ie0FA5xDb7nUj9ZdmM+heflxDryFeJZN+g9RUixGIKxzTgUaxao4Xt0aUurljA6G5E3tc3ENNA==" saltValue="Ol2Rd4MszK2xu4NW9a6BT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B2ECA1EF-BE0E-422A-AC3E-FB669AB3CCA8}"/>
    <hyperlink ref="E53" location="INDEX!A1" display="Return to Index" xr:uid="{3F7490C5-8F02-4DED-B7A8-727C05E73C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BARR - Barratta (66/11kV)</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0"/>
  <dimension ref="A1:AJ53"/>
  <sheetViews>
    <sheetView showGridLines="0" topLeftCell="A27"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1637</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1638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1298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1639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15.1</v>
      </c>
      <c r="K26" s="91"/>
      <c r="L26" s="116">
        <v>15.1</v>
      </c>
      <c r="M26" s="91"/>
      <c r="N26" s="116">
        <v>15.1</v>
      </c>
      <c r="O26" s="91"/>
      <c r="P26" s="116">
        <v>15.1</v>
      </c>
      <c r="Q26" s="67"/>
      <c r="R26" s="91"/>
      <c r="S26" s="116">
        <v>15.1</v>
      </c>
      <c r="T26" s="91"/>
      <c r="U26" s="116">
        <v>15.1</v>
      </c>
      <c r="V26" s="91"/>
      <c r="W26" s="116">
        <v>15.1</v>
      </c>
      <c r="X26" s="67"/>
      <c r="Y26" s="67"/>
      <c r="Z26" s="67"/>
      <c r="AA26" s="91"/>
      <c r="AB26" s="3">
        <v>15.1</v>
      </c>
      <c r="AC26" s="92">
        <v>15.1</v>
      </c>
      <c r="AD26" s="67"/>
      <c r="AE26" s="91"/>
      <c r="AF26" s="4">
        <v>15.1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4.7</v>
      </c>
      <c r="K28" s="91"/>
      <c r="L28" s="116">
        <v>4.7</v>
      </c>
      <c r="M28" s="91"/>
      <c r="N28" s="116">
        <v>4.7</v>
      </c>
      <c r="O28" s="91"/>
      <c r="P28" s="116">
        <v>4.8</v>
      </c>
      <c r="Q28" s="67"/>
      <c r="R28" s="91"/>
      <c r="S28" s="116">
        <v>4.8</v>
      </c>
      <c r="T28" s="91"/>
      <c r="U28" s="116">
        <v>2.8</v>
      </c>
      <c r="V28" s="91"/>
      <c r="W28" s="116">
        <v>2.8</v>
      </c>
      <c r="X28" s="67"/>
      <c r="Y28" s="67"/>
      <c r="Z28" s="67"/>
      <c r="AA28" s="91"/>
      <c r="AB28" s="3">
        <v>2.9</v>
      </c>
      <c r="AC28" s="92">
        <v>2.9</v>
      </c>
      <c r="AD28" s="67"/>
      <c r="AE28" s="91"/>
      <c r="AF28" s="4">
        <v>2.9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0.98599999999999999</v>
      </c>
      <c r="K31" s="91"/>
      <c r="L31" s="118">
        <v>0.98599999999999999</v>
      </c>
      <c r="M31" s="91"/>
      <c r="N31" s="118">
        <v>0.98599999999999999</v>
      </c>
      <c r="O31" s="91"/>
      <c r="P31" s="118">
        <v>0.98599999999999999</v>
      </c>
      <c r="Q31" s="67"/>
      <c r="R31" s="91"/>
      <c r="S31" s="118">
        <v>0.98599999999999999</v>
      </c>
      <c r="T31" s="91"/>
      <c r="U31" s="118">
        <v>0.99399999999999999</v>
      </c>
      <c r="V31" s="91"/>
      <c r="W31" s="118">
        <v>0.99399999999999999</v>
      </c>
      <c r="X31" s="67"/>
      <c r="Y31" s="67"/>
      <c r="Z31" s="67"/>
      <c r="AA31" s="91"/>
      <c r="AB31" s="7">
        <v>0.99399999999999999</v>
      </c>
      <c r="AC31" s="96">
        <v>0.99399999999999999</v>
      </c>
      <c r="AD31" s="67"/>
      <c r="AE31" s="91"/>
      <c r="AF31" s="8">
        <v>0.99399999999999999</v>
      </c>
    </row>
    <row r="32" spans="4:32" ht="13.15" customHeight="1" x14ac:dyDescent="0.25">
      <c r="E32" s="93" t="s">
        <v>40</v>
      </c>
      <c r="F32" s="67"/>
      <c r="G32" s="67"/>
      <c r="H32" s="67"/>
      <c r="I32" s="94"/>
      <c r="J32" s="116">
        <v>7.9</v>
      </c>
      <c r="K32" s="91"/>
      <c r="L32" s="116">
        <v>7.9</v>
      </c>
      <c r="M32" s="91"/>
      <c r="N32" s="116">
        <v>7.9</v>
      </c>
      <c r="O32" s="91"/>
      <c r="P32" s="116">
        <v>7.9</v>
      </c>
      <c r="Q32" s="67"/>
      <c r="R32" s="91"/>
      <c r="S32" s="116">
        <v>7.9</v>
      </c>
      <c r="T32" s="91"/>
      <c r="U32" s="116">
        <v>8.1999999999999993</v>
      </c>
      <c r="V32" s="91"/>
      <c r="W32" s="116">
        <v>8.1999999999999993</v>
      </c>
      <c r="X32" s="67"/>
      <c r="Y32" s="67"/>
      <c r="Z32" s="67"/>
      <c r="AA32" s="91"/>
      <c r="AB32" s="3">
        <v>8.1999999999999993</v>
      </c>
      <c r="AC32" s="92">
        <v>8.1999999999999993</v>
      </c>
      <c r="AD32" s="67"/>
      <c r="AE32" s="91"/>
      <c r="AF32" s="4">
        <v>8.1999999999999993</v>
      </c>
    </row>
    <row r="33" spans="5:32" ht="13.15" customHeight="1" x14ac:dyDescent="0.25">
      <c r="E33" s="97" t="s">
        <v>44</v>
      </c>
      <c r="F33" s="67"/>
      <c r="G33" s="67"/>
      <c r="H33" s="67"/>
      <c r="I33" s="94"/>
      <c r="J33" s="119">
        <v>4.0999999999999996</v>
      </c>
      <c r="K33" s="91"/>
      <c r="L33" s="119">
        <v>4.0999999999999996</v>
      </c>
      <c r="M33" s="91"/>
      <c r="N33" s="119">
        <v>4.0999999999999996</v>
      </c>
      <c r="O33" s="91"/>
      <c r="P33" s="119">
        <v>4.2</v>
      </c>
      <c r="Q33" s="67"/>
      <c r="R33" s="91"/>
      <c r="S33" s="119">
        <v>4.2</v>
      </c>
      <c r="T33" s="91"/>
      <c r="U33" s="119">
        <v>2.7</v>
      </c>
      <c r="V33" s="91"/>
      <c r="W33" s="119">
        <v>2.7</v>
      </c>
      <c r="X33" s="67"/>
      <c r="Y33" s="67"/>
      <c r="Z33" s="67"/>
      <c r="AA33" s="91"/>
      <c r="AB33" s="9">
        <v>2.7</v>
      </c>
      <c r="AC33" s="98">
        <v>2.7</v>
      </c>
      <c r="AD33" s="67"/>
      <c r="AE33" s="91"/>
      <c r="AF33" s="10">
        <v>2.8</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f>J45</f>
        <v>0</v>
      </c>
      <c r="M45" s="91"/>
      <c r="N45" s="117">
        <f>J45</f>
        <v>0</v>
      </c>
      <c r="O45" s="91"/>
      <c r="P45" s="117">
        <f>J45</f>
        <v>0</v>
      </c>
      <c r="Q45" s="67"/>
      <c r="R45" s="91"/>
      <c r="S45" s="117">
        <f>J45</f>
        <v>0</v>
      </c>
      <c r="T45" s="91"/>
      <c r="U45" s="117">
        <f>J45</f>
        <v>0</v>
      </c>
      <c r="V45" s="91"/>
      <c r="W45" s="117">
        <f>J45</f>
        <v>0</v>
      </c>
      <c r="X45" s="67"/>
      <c r="Y45" s="67"/>
      <c r="Z45" s="67"/>
      <c r="AA45" s="91"/>
      <c r="AB45" s="5">
        <f>J45</f>
        <v>0</v>
      </c>
      <c r="AC45" s="95">
        <f>J45</f>
        <v>0</v>
      </c>
      <c r="AD45" s="67"/>
      <c r="AE45" s="91"/>
      <c r="AF45" s="6">
        <f>J45</f>
        <v>0</v>
      </c>
    </row>
    <row r="46" spans="5:32" x14ac:dyDescent="0.25">
      <c r="E46" s="93" t="s">
        <v>93</v>
      </c>
      <c r="F46" s="67"/>
      <c r="G46" s="67"/>
      <c r="H46" s="67"/>
      <c r="I46" s="94"/>
      <c r="J46" s="117"/>
      <c r="K46" s="91"/>
      <c r="L46" s="117">
        <f>J46</f>
        <v>0</v>
      </c>
      <c r="M46" s="91"/>
      <c r="N46" s="117">
        <f>J46</f>
        <v>0</v>
      </c>
      <c r="O46" s="91"/>
      <c r="P46" s="117">
        <f>J46</f>
        <v>0</v>
      </c>
      <c r="Q46" s="67"/>
      <c r="R46" s="91"/>
      <c r="S46" s="117">
        <f>J46</f>
        <v>0</v>
      </c>
      <c r="T46" s="91"/>
      <c r="U46" s="117">
        <f>J46</f>
        <v>0</v>
      </c>
      <c r="V46" s="91"/>
      <c r="W46" s="117">
        <f>J46</f>
        <v>0</v>
      </c>
      <c r="X46" s="67"/>
      <c r="Y46" s="67"/>
      <c r="Z46" s="67"/>
      <c r="AA46" s="91"/>
      <c r="AB46" s="5">
        <f>J46</f>
        <v>0</v>
      </c>
      <c r="AC46" s="95">
        <f>J46</f>
        <v>0</v>
      </c>
      <c r="AD46" s="67"/>
      <c r="AE46" s="91"/>
      <c r="AF46" s="6">
        <f>J46</f>
        <v>0</v>
      </c>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tF9WNiTm+M5O243ZHPgKi6hNafnyNa+l+fpQUJSVwEy/wKbFj9xfdTs4afh9lvwGZNNSIYBahevZOgehzLo6w==" saltValue="Y6hjb70Tv/UgU64VuDalI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0FA2F8C-9809-4D7D-9CBD-4B2601396633}"/>
    <hyperlink ref="E53" location="INDEX!A1" display="Return to Index" xr:uid="{F430F0BD-8632-4F33-9354-16644EB8355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MCCR - McKinley Creek (66/11kV)</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1"/>
  <dimension ref="A1:AJ52"/>
  <sheetViews>
    <sheetView showGridLines="0" topLeftCell="A27"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1640</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1641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15.9</v>
      </c>
      <c r="K26" s="91"/>
      <c r="L26" s="116">
        <v>15.9</v>
      </c>
      <c r="M26" s="91"/>
      <c r="N26" s="116">
        <v>15.9</v>
      </c>
      <c r="O26" s="91"/>
      <c r="P26" s="116">
        <v>15.9</v>
      </c>
      <c r="Q26" s="67"/>
      <c r="R26" s="91"/>
      <c r="S26" s="116">
        <v>15.9</v>
      </c>
      <c r="T26" s="91"/>
      <c r="U26" s="116">
        <v>17.3</v>
      </c>
      <c r="V26" s="91"/>
      <c r="W26" s="116">
        <v>17.3</v>
      </c>
      <c r="X26" s="67"/>
      <c r="Y26" s="67"/>
      <c r="Z26" s="67"/>
      <c r="AA26" s="91"/>
      <c r="AB26" s="3">
        <v>17.3</v>
      </c>
      <c r="AC26" s="92">
        <v>17.3</v>
      </c>
      <c r="AD26" s="67"/>
      <c r="AE26" s="91"/>
      <c r="AF26" s="4">
        <v>17.3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9.3000000000000007</v>
      </c>
      <c r="K28" s="91"/>
      <c r="L28" s="116">
        <v>9.4</v>
      </c>
      <c r="M28" s="91"/>
      <c r="N28" s="116">
        <v>9.4</v>
      </c>
      <c r="O28" s="91"/>
      <c r="P28" s="116">
        <v>9.5</v>
      </c>
      <c r="Q28" s="67"/>
      <c r="R28" s="91"/>
      <c r="S28" s="116">
        <v>9.5</v>
      </c>
      <c r="T28" s="91"/>
      <c r="U28" s="116">
        <v>8.8000000000000007</v>
      </c>
      <c r="V28" s="91"/>
      <c r="W28" s="116">
        <v>8.8000000000000007</v>
      </c>
      <c r="X28" s="67"/>
      <c r="Y28" s="67"/>
      <c r="Z28" s="67"/>
      <c r="AA28" s="91"/>
      <c r="AB28" s="3">
        <v>8.9</v>
      </c>
      <c r="AC28" s="92">
        <v>8.9</v>
      </c>
      <c r="AD28" s="67"/>
      <c r="AE28" s="91"/>
      <c r="AF28" s="4">
        <v>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0.99199999999999999</v>
      </c>
      <c r="V31" s="91"/>
      <c r="W31" s="118">
        <v>0.99199999999999999</v>
      </c>
      <c r="X31" s="67"/>
      <c r="Y31" s="67"/>
      <c r="Z31" s="67"/>
      <c r="AA31" s="91"/>
      <c r="AB31" s="7">
        <v>0.99199999999999999</v>
      </c>
      <c r="AC31" s="96">
        <v>0.99199999999999999</v>
      </c>
      <c r="AD31" s="67"/>
      <c r="AE31" s="91"/>
      <c r="AF31" s="8">
        <v>0.99199999999999999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9</v>
      </c>
      <c r="K33" s="91"/>
      <c r="L33" s="119">
        <v>9.1</v>
      </c>
      <c r="M33" s="91"/>
      <c r="N33" s="119">
        <v>9.1999999999999993</v>
      </c>
      <c r="O33" s="91"/>
      <c r="P33" s="119">
        <v>9.1999999999999993</v>
      </c>
      <c r="Q33" s="67"/>
      <c r="R33" s="91"/>
      <c r="S33" s="119">
        <v>9.1999999999999993</v>
      </c>
      <c r="T33" s="91"/>
      <c r="U33" s="119">
        <v>8.3000000000000007</v>
      </c>
      <c r="V33" s="91"/>
      <c r="W33" s="119">
        <v>8.3000000000000007</v>
      </c>
      <c r="X33" s="67"/>
      <c r="Y33" s="67"/>
      <c r="Z33" s="67"/>
      <c r="AA33" s="91"/>
      <c r="AB33" s="9">
        <v>8.4</v>
      </c>
      <c r="AC33" s="98">
        <v>8.4</v>
      </c>
      <c r="AD33" s="67"/>
      <c r="AE33" s="91"/>
      <c r="AF33" s="10">
        <v>8.5</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9</v>
      </c>
      <c r="K36" s="91"/>
      <c r="L36" s="116">
        <v>9.1</v>
      </c>
      <c r="M36" s="91"/>
      <c r="N36" s="116">
        <v>9.1999999999999993</v>
      </c>
      <c r="O36" s="91"/>
      <c r="P36" s="116">
        <v>9.1999999999999993</v>
      </c>
      <c r="Q36" s="67"/>
      <c r="R36" s="91"/>
      <c r="S36" s="116">
        <v>9.1999999999999993</v>
      </c>
      <c r="T36" s="91"/>
      <c r="U36" s="116">
        <v>8.3000000000000007</v>
      </c>
      <c r="V36" s="91"/>
      <c r="W36" s="116">
        <v>8.3000000000000007</v>
      </c>
      <c r="X36" s="67"/>
      <c r="Y36" s="67"/>
      <c r="Z36" s="67"/>
      <c r="AA36" s="91"/>
      <c r="AB36" s="3">
        <v>8.4</v>
      </c>
      <c r="AC36" s="92">
        <v>8.4</v>
      </c>
      <c r="AD36" s="67"/>
      <c r="AE36" s="91"/>
      <c r="AF36" s="4">
        <v>8.5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11.2</v>
      </c>
      <c r="K38" s="91"/>
      <c r="L38" s="116">
        <v>11.2</v>
      </c>
      <c r="M38" s="91"/>
      <c r="N38" s="116">
        <v>11.2</v>
      </c>
      <c r="O38" s="91"/>
      <c r="P38" s="116">
        <v>11.2</v>
      </c>
      <c r="Q38" s="67"/>
      <c r="R38" s="91"/>
      <c r="S38" s="116">
        <v>11.2</v>
      </c>
      <c r="T38" s="91"/>
      <c r="U38" s="116">
        <v>11.2</v>
      </c>
      <c r="V38" s="91"/>
      <c r="W38" s="116">
        <v>11.2</v>
      </c>
      <c r="X38" s="67"/>
      <c r="Y38" s="67"/>
      <c r="Z38" s="67"/>
      <c r="AA38" s="91"/>
      <c r="AB38" s="3">
        <v>11.2</v>
      </c>
      <c r="AC38" s="92">
        <v>11.2</v>
      </c>
      <c r="AD38" s="67"/>
      <c r="AE38" s="91"/>
      <c r="AF38" s="4">
        <v>11.2</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9.5</v>
      </c>
      <c r="K43" s="103"/>
      <c r="L43" s="102">
        <v>9.5</v>
      </c>
      <c r="M43" s="103"/>
      <c r="N43" s="102">
        <v>9.5</v>
      </c>
      <c r="O43" s="103"/>
      <c r="P43" s="102">
        <v>9.5</v>
      </c>
      <c r="Q43" s="100"/>
      <c r="R43" s="103"/>
      <c r="S43" s="102">
        <v>9.5</v>
      </c>
      <c r="T43" s="103"/>
      <c r="U43" s="113">
        <v>9.5</v>
      </c>
      <c r="V43" s="114"/>
      <c r="W43" s="102">
        <v>9.5</v>
      </c>
      <c r="X43" s="100"/>
      <c r="Y43" s="100"/>
      <c r="Z43" s="100"/>
      <c r="AA43" s="103"/>
      <c r="AB43" s="18">
        <v>9.5</v>
      </c>
      <c r="AC43" s="102">
        <v>9.5</v>
      </c>
      <c r="AD43" s="100"/>
      <c r="AE43" s="103"/>
      <c r="AF43" s="19">
        <v>9.5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f>J45</f>
        <v>0</v>
      </c>
      <c r="M45" s="91"/>
      <c r="N45" s="117">
        <f>J45</f>
        <v>0</v>
      </c>
      <c r="O45" s="91"/>
      <c r="P45" s="117">
        <f>J45</f>
        <v>0</v>
      </c>
      <c r="Q45" s="67"/>
      <c r="R45" s="91"/>
      <c r="S45" s="117">
        <f>J45</f>
        <v>0</v>
      </c>
      <c r="T45" s="91"/>
      <c r="U45" s="117">
        <f>J45</f>
        <v>0</v>
      </c>
      <c r="V45" s="91"/>
      <c r="W45" s="117">
        <f>J45</f>
        <v>0</v>
      </c>
      <c r="X45" s="67"/>
      <c r="Y45" s="67"/>
      <c r="Z45" s="67"/>
      <c r="AA45" s="91"/>
      <c r="AB45" s="5">
        <f>J45</f>
        <v>0</v>
      </c>
      <c r="AC45" s="95">
        <f>J45</f>
        <v>0</v>
      </c>
      <c r="AD45" s="67"/>
      <c r="AE45" s="91"/>
      <c r="AF45" s="6">
        <f>J45</f>
        <v>0</v>
      </c>
    </row>
    <row r="46" spans="5:32" ht="0" hidden="1" customHeight="1" x14ac:dyDescent="0.25">
      <c r="E46" s="93" t="s">
        <v>93</v>
      </c>
      <c r="F46" s="67"/>
      <c r="G46" s="67"/>
      <c r="H46" s="67"/>
      <c r="I46" s="94"/>
      <c r="J46" s="117"/>
      <c r="K46" s="91"/>
      <c r="L46" s="117">
        <f>J46</f>
        <v>0</v>
      </c>
      <c r="M46" s="91"/>
      <c r="N46" s="117">
        <f>J46</f>
        <v>0</v>
      </c>
      <c r="O46" s="91"/>
      <c r="P46" s="117">
        <f>J46</f>
        <v>0</v>
      </c>
      <c r="Q46" s="67"/>
      <c r="R46" s="91"/>
      <c r="S46" s="117">
        <f>J46</f>
        <v>0</v>
      </c>
      <c r="T46" s="91"/>
      <c r="U46" s="117">
        <f>J46</f>
        <v>0</v>
      </c>
      <c r="V46" s="91"/>
      <c r="W46" s="117">
        <f>J46</f>
        <v>0</v>
      </c>
      <c r="X46" s="67"/>
      <c r="Y46" s="67"/>
      <c r="Z46" s="67"/>
      <c r="AA46" s="91"/>
      <c r="AB46" s="5">
        <f>J46</f>
        <v>0</v>
      </c>
      <c r="AC46" s="95">
        <f>J46</f>
        <v>0</v>
      </c>
      <c r="AD46" s="67"/>
      <c r="AE46" s="91"/>
      <c r="AF46" s="6">
        <f>J46</f>
        <v>0</v>
      </c>
    </row>
    <row r="47" spans="5:32" ht="15.95"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2.4500000000000002"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0.6" customHeight="1" x14ac:dyDescent="0.25"/>
    <row r="50" spans="5:5" ht="0" hidden="1" customHeight="1" x14ac:dyDescent="0.25">
      <c r="E50" s="17" t="s">
        <v>954</v>
      </c>
    </row>
    <row r="52" spans="5:5" x14ac:dyDescent="0.25">
      <c r="E52" s="17" t="s">
        <v>954</v>
      </c>
    </row>
  </sheetData>
  <sheetProtection algorithmName="SHA-512" hashValue="OX5o7tQQTRFV9sN6ypvSIr/L0TORwJXNffQRPy6vUC5wtd6zw9f/VzlYIV6lrLYhuU5lQwJ6odt74h0s8O65ZQ==" saltValue="7vS/IzHM0ZvSnMdvgq03X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DBD9258-786B-4582-A96F-ECEEDB3B8E18}"/>
    <hyperlink ref="E52" location="INDEX!A1" display="Return to Index" xr:uid="{98B023DE-AD8B-4EA4-BEFB-51E3DDD5F68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MEAD - Meadowvale (66/11kV)</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2"/>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1644</v>
      </c>
      <c r="J3" s="69"/>
      <c r="K3" s="69"/>
      <c r="L3" s="69"/>
      <c r="M3" s="69"/>
      <c r="N3" s="69"/>
      <c r="O3" s="69"/>
      <c r="P3" s="69"/>
      <c r="Q3" s="69"/>
      <c r="R3" s="69"/>
      <c r="S3" s="69"/>
      <c r="V3" s="71" t="s">
        <v>929</v>
      </c>
      <c r="W3" s="69"/>
      <c r="Y3" s="72" t="s">
        <v>1645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1646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1647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v>
      </c>
      <c r="K26" s="91"/>
      <c r="L26" s="116">
        <v>1</v>
      </c>
      <c r="M26" s="91"/>
      <c r="N26" s="116">
        <v>1</v>
      </c>
      <c r="O26" s="91"/>
      <c r="P26" s="116">
        <v>1</v>
      </c>
      <c r="Q26" s="67"/>
      <c r="R26" s="91"/>
      <c r="S26" s="116">
        <v>1</v>
      </c>
      <c r="T26" s="91"/>
      <c r="U26" s="116">
        <v>1.1000000000000001</v>
      </c>
      <c r="V26" s="91"/>
      <c r="W26" s="116">
        <v>1.1000000000000001</v>
      </c>
      <c r="X26" s="67"/>
      <c r="Y26" s="67"/>
      <c r="Z26" s="67"/>
      <c r="AA26" s="91"/>
      <c r="AB26" s="3">
        <v>1.1000000000000001</v>
      </c>
      <c r="AC26" s="92">
        <v>1.1000000000000001</v>
      </c>
      <c r="AD26" s="67"/>
      <c r="AE26" s="91"/>
      <c r="AF26" s="4">
        <v>1.1000000000000001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0.9</v>
      </c>
      <c r="K28" s="91"/>
      <c r="L28" s="116">
        <v>0.9</v>
      </c>
      <c r="M28" s="91"/>
      <c r="N28" s="116">
        <v>0.9</v>
      </c>
      <c r="O28" s="91"/>
      <c r="P28" s="116">
        <v>0.9</v>
      </c>
      <c r="Q28" s="67"/>
      <c r="R28" s="91"/>
      <c r="S28" s="116">
        <v>0.9</v>
      </c>
      <c r="T28" s="91"/>
      <c r="U28" s="116">
        <v>0.8</v>
      </c>
      <c r="V28" s="91"/>
      <c r="W28" s="116">
        <v>0.8</v>
      </c>
      <c r="X28" s="67"/>
      <c r="Y28" s="67"/>
      <c r="Z28" s="67"/>
      <c r="AA28" s="91"/>
      <c r="AB28" s="3">
        <v>0.8</v>
      </c>
      <c r="AC28" s="92">
        <v>0.8</v>
      </c>
      <c r="AD28" s="67"/>
      <c r="AE28" s="91"/>
      <c r="AF28" s="4">
        <v>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0.8</v>
      </c>
      <c r="K33" s="91"/>
      <c r="L33" s="119">
        <v>0.8</v>
      </c>
      <c r="M33" s="91"/>
      <c r="N33" s="119">
        <v>0.8</v>
      </c>
      <c r="O33" s="91"/>
      <c r="P33" s="119">
        <v>0.8</v>
      </c>
      <c r="Q33" s="67"/>
      <c r="R33" s="91"/>
      <c r="S33" s="119">
        <v>0.8</v>
      </c>
      <c r="T33" s="91"/>
      <c r="U33" s="119">
        <v>0.7</v>
      </c>
      <c r="V33" s="91"/>
      <c r="W33" s="119">
        <v>0.7</v>
      </c>
      <c r="X33" s="67"/>
      <c r="Y33" s="67"/>
      <c r="Z33" s="67"/>
      <c r="AA33" s="91"/>
      <c r="AB33" s="9">
        <v>0.7</v>
      </c>
      <c r="AC33" s="98">
        <v>0.7</v>
      </c>
      <c r="AD33" s="67"/>
      <c r="AE33" s="91"/>
      <c r="AF33" s="10">
        <v>0.7</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1216</v>
      </c>
      <c r="K35" s="91"/>
      <c r="L35" s="117" t="s">
        <v>1216</v>
      </c>
      <c r="M35" s="91"/>
      <c r="N35" s="117" t="s">
        <v>1216</v>
      </c>
      <c r="O35" s="91"/>
      <c r="P35" s="117" t="s">
        <v>1216</v>
      </c>
      <c r="Q35" s="67"/>
      <c r="R35" s="91"/>
      <c r="S35" s="117" t="s">
        <v>1216</v>
      </c>
      <c r="T35" s="91"/>
      <c r="U35" s="117" t="s">
        <v>1216</v>
      </c>
      <c r="V35" s="91"/>
      <c r="W35" s="117" t="s">
        <v>1216</v>
      </c>
      <c r="X35" s="67"/>
      <c r="Y35" s="67"/>
      <c r="Z35" s="67"/>
      <c r="AA35" s="91"/>
      <c r="AB35" s="5" t="s">
        <v>1216</v>
      </c>
      <c r="AC35" s="95" t="s">
        <v>1216</v>
      </c>
      <c r="AD35" s="67"/>
      <c r="AE35" s="91"/>
      <c r="AF35" s="6" t="s">
        <v>1216</v>
      </c>
    </row>
    <row r="36" spans="5:32" ht="13.15" customHeight="1" x14ac:dyDescent="0.25">
      <c r="E36" s="93" t="s">
        <v>56</v>
      </c>
      <c r="F36" s="67"/>
      <c r="G36" s="67"/>
      <c r="H36" s="67"/>
      <c r="I36" s="94"/>
      <c r="J36" s="116">
        <v>0.8</v>
      </c>
      <c r="K36" s="91"/>
      <c r="L36" s="116">
        <v>0.8</v>
      </c>
      <c r="M36" s="91"/>
      <c r="N36" s="116">
        <v>0.8</v>
      </c>
      <c r="O36" s="91"/>
      <c r="P36" s="116">
        <v>0.8</v>
      </c>
      <c r="Q36" s="67"/>
      <c r="R36" s="91"/>
      <c r="S36" s="116">
        <v>0.8</v>
      </c>
      <c r="T36" s="91"/>
      <c r="U36" s="116">
        <v>0.7</v>
      </c>
      <c r="V36" s="91"/>
      <c r="W36" s="116">
        <v>0.7</v>
      </c>
      <c r="X36" s="67"/>
      <c r="Y36" s="67"/>
      <c r="Z36" s="67"/>
      <c r="AA36" s="91"/>
      <c r="AB36" s="3">
        <v>0.7</v>
      </c>
      <c r="AC36" s="92">
        <v>0.7</v>
      </c>
      <c r="AD36" s="67"/>
      <c r="AE36" s="91"/>
      <c r="AF36" s="4">
        <v>0.7</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v>
      </c>
      <c r="K43" s="103"/>
      <c r="L43" s="102">
        <v>2</v>
      </c>
      <c r="M43" s="103"/>
      <c r="N43" s="102">
        <v>2</v>
      </c>
      <c r="O43" s="103"/>
      <c r="P43" s="102">
        <v>2</v>
      </c>
      <c r="Q43" s="100"/>
      <c r="R43" s="103"/>
      <c r="S43" s="102">
        <v>2</v>
      </c>
      <c r="T43" s="103"/>
      <c r="U43" s="113">
        <v>2</v>
      </c>
      <c r="V43" s="114"/>
      <c r="W43" s="102">
        <v>2</v>
      </c>
      <c r="X43" s="100"/>
      <c r="Y43" s="100"/>
      <c r="Z43" s="100"/>
      <c r="AA43" s="103"/>
      <c r="AB43" s="18">
        <v>2</v>
      </c>
      <c r="AC43" s="102">
        <v>2</v>
      </c>
      <c r="AD43" s="100"/>
      <c r="AE43" s="103"/>
      <c r="AF43" s="19">
        <v>2</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9Tk8iSwKon8ZdifTEEjIiQnoQV+/0Ho4Qi850kBRcMmW4SXG71Sam6wsqunm35FGkjXRgK9beUZLgIJPG7EIw==" saltValue="JLZFCh+xY/OahLHU2/A9T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3D3DE12-39E2-4419-96AB-FA93CCBD2873}"/>
    <hyperlink ref="E53" location="INDEX!A1" display="Return to Index" xr:uid="{53260F59-1814-4300-AB3B-EFAF752CF3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MEAN - Meandarra (33/22kV)</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63"/>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1648</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v>
      </c>
      <c r="K26" s="91"/>
      <c r="L26" s="116">
        <v>5</v>
      </c>
      <c r="M26" s="91"/>
      <c r="N26" s="116">
        <v>5</v>
      </c>
      <c r="O26" s="91"/>
      <c r="P26" s="116">
        <v>5</v>
      </c>
      <c r="Q26" s="67"/>
      <c r="R26" s="91"/>
      <c r="S26" s="116">
        <v>5</v>
      </c>
      <c r="T26" s="91"/>
      <c r="U26" s="116">
        <v>5.7</v>
      </c>
      <c r="V26" s="91"/>
      <c r="W26" s="116">
        <v>5.7</v>
      </c>
      <c r="X26" s="67"/>
      <c r="Y26" s="67"/>
      <c r="Z26" s="67"/>
      <c r="AA26" s="91"/>
      <c r="AB26" s="3">
        <v>5.7</v>
      </c>
      <c r="AC26" s="92">
        <v>5.7</v>
      </c>
      <c r="AD26" s="67"/>
      <c r="AE26" s="91"/>
      <c r="AF26" s="4">
        <v>5.7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1.7</v>
      </c>
      <c r="K28" s="91"/>
      <c r="L28" s="116">
        <v>1.7</v>
      </c>
      <c r="M28" s="91"/>
      <c r="N28" s="116">
        <v>1.7</v>
      </c>
      <c r="O28" s="91"/>
      <c r="P28" s="116">
        <v>1.7</v>
      </c>
      <c r="Q28" s="67"/>
      <c r="R28" s="91"/>
      <c r="S28" s="116">
        <v>1.7</v>
      </c>
      <c r="T28" s="91"/>
      <c r="U28" s="116">
        <v>1.8</v>
      </c>
      <c r="V28" s="91"/>
      <c r="W28" s="116">
        <v>1.8</v>
      </c>
      <c r="X28" s="67"/>
      <c r="Y28" s="67"/>
      <c r="Z28" s="67"/>
      <c r="AA28" s="91"/>
      <c r="AB28" s="3">
        <v>1.8</v>
      </c>
      <c r="AC28" s="92">
        <v>1.8</v>
      </c>
      <c r="AD28" s="67"/>
      <c r="AE28" s="91"/>
      <c r="AF28" s="4">
        <v>1.8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0.93799999999999994</v>
      </c>
      <c r="K31" s="91"/>
      <c r="L31" s="118">
        <v>0.93799999999999994</v>
      </c>
      <c r="M31" s="91"/>
      <c r="N31" s="118">
        <v>0.93799999999999994</v>
      </c>
      <c r="O31" s="91"/>
      <c r="P31" s="118">
        <v>0.93799999999999994</v>
      </c>
      <c r="Q31" s="67"/>
      <c r="R31" s="91"/>
      <c r="S31" s="118">
        <v>0.93799999999999994</v>
      </c>
      <c r="T31" s="91"/>
      <c r="U31" s="118">
        <v>0.91700000000000004</v>
      </c>
      <c r="V31" s="91"/>
      <c r="W31" s="118">
        <v>0.91700000000000004</v>
      </c>
      <c r="X31" s="67"/>
      <c r="Y31" s="67"/>
      <c r="Z31" s="67"/>
      <c r="AA31" s="91"/>
      <c r="AB31" s="7">
        <v>0.91700000000000004</v>
      </c>
      <c r="AC31" s="96">
        <v>0.91700000000000004</v>
      </c>
      <c r="AD31" s="67"/>
      <c r="AE31" s="91"/>
      <c r="AF31" s="8">
        <v>0.91700000000000004</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1.7</v>
      </c>
      <c r="K33" s="91"/>
      <c r="L33" s="119">
        <v>1.7</v>
      </c>
      <c r="M33" s="91"/>
      <c r="N33" s="119">
        <v>1.7</v>
      </c>
      <c r="O33" s="91"/>
      <c r="P33" s="119">
        <v>1.7</v>
      </c>
      <c r="Q33" s="67"/>
      <c r="R33" s="91"/>
      <c r="S33" s="119">
        <v>1.7</v>
      </c>
      <c r="T33" s="91"/>
      <c r="U33" s="119">
        <v>1.7</v>
      </c>
      <c r="V33" s="91"/>
      <c r="W33" s="119">
        <v>1.8</v>
      </c>
      <c r="X33" s="67"/>
      <c r="Y33" s="67"/>
      <c r="Z33" s="67"/>
      <c r="AA33" s="91"/>
      <c r="AB33" s="9">
        <v>1.8</v>
      </c>
      <c r="AC33" s="98">
        <v>1.8</v>
      </c>
      <c r="AD33" s="67"/>
      <c r="AE33" s="91"/>
      <c r="AF33" s="10">
        <v>1.8</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1651</v>
      </c>
      <c r="K35" s="91"/>
      <c r="L35" s="117" t="s">
        <v>1651</v>
      </c>
      <c r="M35" s="91"/>
      <c r="N35" s="117" t="s">
        <v>1651</v>
      </c>
      <c r="O35" s="91"/>
      <c r="P35" s="117" t="s">
        <v>1651</v>
      </c>
      <c r="Q35" s="67"/>
      <c r="R35" s="91"/>
      <c r="S35" s="117" t="s">
        <v>1651</v>
      </c>
      <c r="T35" s="91"/>
      <c r="U35" s="117" t="s">
        <v>1651</v>
      </c>
      <c r="V35" s="91"/>
      <c r="W35" s="117" t="s">
        <v>1651</v>
      </c>
      <c r="X35" s="67"/>
      <c r="Y35" s="67"/>
      <c r="Z35" s="67"/>
      <c r="AA35" s="91"/>
      <c r="AB35" s="5" t="s">
        <v>1651</v>
      </c>
      <c r="AC35" s="95" t="s">
        <v>1651</v>
      </c>
      <c r="AD35" s="67"/>
      <c r="AE35" s="91"/>
      <c r="AF35" s="6" t="s">
        <v>1651</v>
      </c>
    </row>
    <row r="36" spans="5:32" ht="13.15" customHeight="1" x14ac:dyDescent="0.25">
      <c r="E36" s="93" t="s">
        <v>56</v>
      </c>
      <c r="F36" s="67"/>
      <c r="G36" s="67"/>
      <c r="H36" s="67"/>
      <c r="I36" s="94"/>
      <c r="J36" s="116">
        <v>1.7</v>
      </c>
      <c r="K36" s="91"/>
      <c r="L36" s="116">
        <v>1.7</v>
      </c>
      <c r="M36" s="91"/>
      <c r="N36" s="116">
        <v>1.7</v>
      </c>
      <c r="O36" s="91"/>
      <c r="P36" s="116">
        <v>1.7</v>
      </c>
      <c r="Q36" s="67"/>
      <c r="R36" s="91"/>
      <c r="S36" s="116">
        <v>1.7</v>
      </c>
      <c r="T36" s="91"/>
      <c r="U36" s="116">
        <v>1.7</v>
      </c>
      <c r="V36" s="91"/>
      <c r="W36" s="116">
        <v>1.8</v>
      </c>
      <c r="X36" s="67"/>
      <c r="Y36" s="67"/>
      <c r="Z36" s="67"/>
      <c r="AA36" s="91"/>
      <c r="AB36" s="3">
        <v>1.8</v>
      </c>
      <c r="AC36" s="92">
        <v>1.8</v>
      </c>
      <c r="AD36" s="67"/>
      <c r="AE36" s="91"/>
      <c r="AF36" s="4">
        <v>1.8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4.0999999999999996</v>
      </c>
      <c r="K43" s="103"/>
      <c r="L43" s="102">
        <v>4.0999999999999996</v>
      </c>
      <c r="M43" s="103"/>
      <c r="N43" s="102">
        <v>4.0999999999999996</v>
      </c>
      <c r="O43" s="103"/>
      <c r="P43" s="102">
        <v>4.0999999999999996</v>
      </c>
      <c r="Q43" s="100"/>
      <c r="R43" s="103"/>
      <c r="S43" s="102">
        <v>4.0999999999999996</v>
      </c>
      <c r="T43" s="103"/>
      <c r="U43" s="113">
        <v>4.0999999999999996</v>
      </c>
      <c r="V43" s="114"/>
      <c r="W43" s="102">
        <v>4.0999999999999996</v>
      </c>
      <c r="X43" s="100"/>
      <c r="Y43" s="100"/>
      <c r="Z43" s="100"/>
      <c r="AA43" s="103"/>
      <c r="AB43" s="18">
        <v>4.0999999999999996</v>
      </c>
      <c r="AC43" s="102">
        <v>4.0999999999999996</v>
      </c>
      <c r="AD43" s="100"/>
      <c r="AE43" s="103"/>
      <c r="AF43" s="19">
        <v>4.0999999999999996</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XzM7u9LeQ7kUzbHFlXtIk09arzLfjxjRc/Ro+EvkoSVlk+2sYek3bSnhkZrynfDaYEFH8z9/ELv/4XxtCAMeCw==" saltValue="nGpooJmL0I9MMKI/fVT8W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6DFAB18-F935-49FE-9ED3-FCD1C4FD67AD}"/>
    <hyperlink ref="E53" location="INDEX!A1" display="Return to Index" xr:uid="{7E418CB6-A096-473D-8D5D-A97E08CBAB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MELR - Melrose (66/11kV)</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64"/>
  <dimension ref="A1:AJ53"/>
  <sheetViews>
    <sheetView showGridLines="0" topLeftCell="A1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1652</v>
      </c>
      <c r="J3" s="69"/>
      <c r="K3" s="69"/>
      <c r="L3" s="69"/>
      <c r="M3" s="69"/>
      <c r="N3" s="69"/>
      <c r="O3" s="69"/>
      <c r="P3" s="69"/>
      <c r="Q3" s="69"/>
      <c r="R3" s="69"/>
      <c r="S3" s="69"/>
      <c r="V3" s="71" t="s">
        <v>929</v>
      </c>
      <c r="W3" s="69"/>
      <c r="Y3" s="72" t="s">
        <v>1092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1654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1655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8.1</v>
      </c>
      <c r="K26" s="91"/>
      <c r="L26" s="116">
        <v>8.1</v>
      </c>
      <c r="M26" s="91"/>
      <c r="N26" s="116">
        <v>8.1</v>
      </c>
      <c r="O26" s="91"/>
      <c r="P26" s="116">
        <v>8.1</v>
      </c>
      <c r="Q26" s="67"/>
      <c r="R26" s="91"/>
      <c r="S26" s="116">
        <v>8.1</v>
      </c>
      <c r="T26" s="91"/>
      <c r="U26" s="116">
        <v>8.3000000000000007</v>
      </c>
      <c r="V26" s="91"/>
      <c r="W26" s="116">
        <v>8.3000000000000007</v>
      </c>
      <c r="X26" s="67"/>
      <c r="Y26" s="67"/>
      <c r="Z26" s="67"/>
      <c r="AA26" s="91"/>
      <c r="AB26" s="3">
        <v>8.3000000000000007</v>
      </c>
      <c r="AC26" s="92">
        <v>8.3000000000000007</v>
      </c>
      <c r="AD26" s="67"/>
      <c r="AE26" s="91"/>
      <c r="AF26" s="4">
        <v>8.3000000000000007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4.0999999999999996</v>
      </c>
      <c r="K28" s="91"/>
      <c r="L28" s="116">
        <v>4.0999999999999996</v>
      </c>
      <c r="M28" s="91"/>
      <c r="N28" s="116">
        <v>4.0999999999999996</v>
      </c>
      <c r="O28" s="91"/>
      <c r="P28" s="116">
        <v>4.0999999999999996</v>
      </c>
      <c r="Q28" s="67"/>
      <c r="R28" s="91"/>
      <c r="S28" s="116">
        <v>4</v>
      </c>
      <c r="T28" s="91"/>
      <c r="U28" s="116">
        <v>4.4000000000000004</v>
      </c>
      <c r="V28" s="91"/>
      <c r="W28" s="116">
        <v>4.3</v>
      </c>
      <c r="X28" s="67"/>
      <c r="Y28" s="67"/>
      <c r="Z28" s="67"/>
      <c r="AA28" s="91"/>
      <c r="AB28" s="3">
        <v>4.3</v>
      </c>
      <c r="AC28" s="92">
        <v>4.3</v>
      </c>
      <c r="AD28" s="67"/>
      <c r="AE28" s="91"/>
      <c r="AF28" s="4">
        <v>4.3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0.88700000000000001</v>
      </c>
      <c r="K31" s="91"/>
      <c r="L31" s="118">
        <v>0.88700000000000001</v>
      </c>
      <c r="M31" s="91"/>
      <c r="N31" s="118">
        <v>0.88700000000000001</v>
      </c>
      <c r="O31" s="91"/>
      <c r="P31" s="118">
        <v>0.88700000000000001</v>
      </c>
      <c r="Q31" s="67"/>
      <c r="R31" s="91"/>
      <c r="S31" s="118">
        <v>0.88700000000000001</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3.8</v>
      </c>
      <c r="K33" s="91"/>
      <c r="L33" s="119">
        <v>3.8</v>
      </c>
      <c r="M33" s="91"/>
      <c r="N33" s="119">
        <v>3.8</v>
      </c>
      <c r="O33" s="91"/>
      <c r="P33" s="119">
        <v>3.8</v>
      </c>
      <c r="Q33" s="67"/>
      <c r="R33" s="91"/>
      <c r="S33" s="119">
        <v>3.8</v>
      </c>
      <c r="T33" s="91"/>
      <c r="U33" s="119">
        <v>4.8</v>
      </c>
      <c r="V33" s="91"/>
      <c r="W33" s="119">
        <v>4.8</v>
      </c>
      <c r="X33" s="67"/>
      <c r="Y33" s="67"/>
      <c r="Z33" s="67"/>
      <c r="AA33" s="91"/>
      <c r="AB33" s="9">
        <v>4.8</v>
      </c>
      <c r="AC33" s="98">
        <v>4.8</v>
      </c>
      <c r="AD33" s="67"/>
      <c r="AE33" s="91"/>
      <c r="AF33" s="10">
        <v>4.8</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1656</v>
      </c>
      <c r="K35" s="91"/>
      <c r="L35" s="117" t="s">
        <v>1656</v>
      </c>
      <c r="M35" s="91"/>
      <c r="N35" s="117" t="s">
        <v>1656</v>
      </c>
      <c r="O35" s="91"/>
      <c r="P35" s="117" t="s">
        <v>1656</v>
      </c>
      <c r="Q35" s="67"/>
      <c r="R35" s="91"/>
      <c r="S35" s="117" t="s">
        <v>1656</v>
      </c>
      <c r="T35" s="91"/>
      <c r="U35" s="117" t="s">
        <v>1656</v>
      </c>
      <c r="V35" s="91"/>
      <c r="W35" s="117" t="s">
        <v>1656</v>
      </c>
      <c r="X35" s="67"/>
      <c r="Y35" s="67"/>
      <c r="Z35" s="67"/>
      <c r="AA35" s="91"/>
      <c r="AB35" s="5" t="s">
        <v>1656</v>
      </c>
      <c r="AC35" s="95" t="s">
        <v>1656</v>
      </c>
      <c r="AD35" s="67"/>
      <c r="AE35" s="91"/>
      <c r="AF35" s="6" t="s">
        <v>1656</v>
      </c>
    </row>
    <row r="36" spans="5:32" ht="13.15" customHeight="1" x14ac:dyDescent="0.25">
      <c r="E36" s="93" t="s">
        <v>56</v>
      </c>
      <c r="F36" s="67"/>
      <c r="G36" s="67"/>
      <c r="H36" s="67"/>
      <c r="I36" s="94"/>
      <c r="J36" s="116">
        <v>3.8</v>
      </c>
      <c r="K36" s="91"/>
      <c r="L36" s="116">
        <v>3.8</v>
      </c>
      <c r="M36" s="91"/>
      <c r="N36" s="116">
        <v>3.8</v>
      </c>
      <c r="O36" s="91"/>
      <c r="P36" s="116">
        <v>3.8</v>
      </c>
      <c r="Q36" s="67"/>
      <c r="R36" s="91"/>
      <c r="S36" s="116">
        <v>3.8</v>
      </c>
      <c r="T36" s="91"/>
      <c r="U36" s="116">
        <v>4.8</v>
      </c>
      <c r="V36" s="91"/>
      <c r="W36" s="116">
        <v>4.8</v>
      </c>
      <c r="X36" s="67"/>
      <c r="Y36" s="67"/>
      <c r="Z36" s="67"/>
      <c r="AA36" s="91"/>
      <c r="AB36" s="3">
        <v>4.8</v>
      </c>
      <c r="AC36" s="92">
        <v>4.8</v>
      </c>
      <c r="AD36" s="67"/>
      <c r="AE36" s="91"/>
      <c r="AF36" s="4">
        <v>4.8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11</v>
      </c>
      <c r="K38" s="91"/>
      <c r="L38" s="116">
        <v>11</v>
      </c>
      <c r="M38" s="91"/>
      <c r="N38" s="116">
        <v>11</v>
      </c>
      <c r="O38" s="91"/>
      <c r="P38" s="116">
        <v>11</v>
      </c>
      <c r="Q38" s="67"/>
      <c r="R38" s="91"/>
      <c r="S38" s="116">
        <v>11</v>
      </c>
      <c r="T38" s="91"/>
      <c r="U38" s="116">
        <v>11</v>
      </c>
      <c r="V38" s="91"/>
      <c r="W38" s="116">
        <v>11</v>
      </c>
      <c r="X38" s="67"/>
      <c r="Y38" s="67"/>
      <c r="Z38" s="67"/>
      <c r="AA38" s="91"/>
      <c r="AB38" s="3">
        <v>11</v>
      </c>
      <c r="AC38" s="92">
        <v>11</v>
      </c>
      <c r="AD38" s="67"/>
      <c r="AE38" s="91"/>
      <c r="AF38" s="4">
        <v>11</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14.3</v>
      </c>
      <c r="K43" s="121"/>
      <c r="L43" s="120">
        <v>14.3</v>
      </c>
      <c r="M43" s="121"/>
      <c r="N43" s="120">
        <v>14.3</v>
      </c>
      <c r="O43" s="121"/>
      <c r="P43" s="120">
        <v>14.3</v>
      </c>
      <c r="Q43" s="122"/>
      <c r="R43" s="121"/>
      <c r="S43" s="120">
        <v>14.3</v>
      </c>
      <c r="T43" s="121"/>
      <c r="U43" s="125">
        <v>14.3</v>
      </c>
      <c r="V43" s="126"/>
      <c r="W43" s="120">
        <v>14.3</v>
      </c>
      <c r="X43" s="122"/>
      <c r="Y43" s="122"/>
      <c r="Z43" s="122"/>
      <c r="AA43" s="121"/>
      <c r="AB43" s="23">
        <v>14.3</v>
      </c>
      <c r="AC43" s="120">
        <v>14.3</v>
      </c>
      <c r="AD43" s="122"/>
      <c r="AE43" s="121"/>
      <c r="AF43" s="24">
        <v>14.3</v>
      </c>
    </row>
    <row r="44" spans="5:32" ht="22.5" customHeight="1" x14ac:dyDescent="0.25">
      <c r="E44" s="99" t="s">
        <v>85</v>
      </c>
      <c r="F44" s="100"/>
      <c r="G44" s="100"/>
      <c r="H44" s="100"/>
      <c r="I44" s="101"/>
      <c r="J44" s="120">
        <v>6.3</v>
      </c>
      <c r="K44" s="121"/>
      <c r="L44" s="120">
        <v>6.3</v>
      </c>
      <c r="M44" s="121"/>
      <c r="N44" s="120">
        <v>6.3</v>
      </c>
      <c r="O44" s="121"/>
      <c r="P44" s="120">
        <v>6.3</v>
      </c>
      <c r="Q44" s="122"/>
      <c r="R44" s="121"/>
      <c r="S44" s="120">
        <v>6.3</v>
      </c>
      <c r="T44" s="121"/>
      <c r="U44" s="120">
        <v>6.3</v>
      </c>
      <c r="V44" s="121"/>
      <c r="W44" s="120">
        <v>6.3</v>
      </c>
      <c r="X44" s="122"/>
      <c r="Y44" s="122"/>
      <c r="Z44" s="122"/>
      <c r="AA44" s="121"/>
      <c r="AB44" s="23">
        <v>6.3</v>
      </c>
      <c r="AC44" s="120">
        <v>6.3</v>
      </c>
      <c r="AD44" s="122"/>
      <c r="AE44" s="121"/>
      <c r="AF44" s="24">
        <v>6.3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HYzDgdsw64hdj0zQ/TWuvHq4mhOGPq1oMQK7+JSQBCPx8pb4XsAOoEVMTlU1qQd19Tc/0zftX/K4IiHhsKHw==" saltValue="9dOrI00WsSBIBciNblMKD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DF19E24-88B5-4386-AEFD-D10ECB67B93F}"/>
    <hyperlink ref="E53" location="INDEX!A1" display="Return to Index" xr:uid="{DB0575A2-6F6C-499D-B156-BC1E694978A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MERI - Merinda (66/11kV)</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5"/>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1657</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16.899999999999999</v>
      </c>
      <c r="K26" s="91"/>
      <c r="L26" s="116">
        <v>16.899999999999999</v>
      </c>
      <c r="M26" s="91"/>
      <c r="N26" s="116">
        <v>16.899999999999999</v>
      </c>
      <c r="O26" s="91"/>
      <c r="P26" s="116">
        <v>16.899999999999999</v>
      </c>
      <c r="Q26" s="67"/>
      <c r="R26" s="91"/>
      <c r="S26" s="116">
        <v>16.899999999999999</v>
      </c>
      <c r="T26" s="91"/>
      <c r="U26" s="116">
        <v>18.5</v>
      </c>
      <c r="V26" s="91"/>
      <c r="W26" s="116">
        <v>18.5</v>
      </c>
      <c r="X26" s="67"/>
      <c r="Y26" s="67"/>
      <c r="Z26" s="67"/>
      <c r="AA26" s="91"/>
      <c r="AB26" s="3">
        <v>18.5</v>
      </c>
      <c r="AC26" s="92">
        <v>18.5</v>
      </c>
      <c r="AD26" s="67"/>
      <c r="AE26" s="91"/>
      <c r="AF26" s="4">
        <v>18.5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10.1</v>
      </c>
      <c r="K28" s="91"/>
      <c r="L28" s="116">
        <v>10.3</v>
      </c>
      <c r="M28" s="91"/>
      <c r="N28" s="116">
        <v>10.4</v>
      </c>
      <c r="O28" s="91"/>
      <c r="P28" s="116">
        <v>10.6</v>
      </c>
      <c r="Q28" s="67"/>
      <c r="R28" s="91"/>
      <c r="S28" s="116">
        <v>10.7</v>
      </c>
      <c r="T28" s="91"/>
      <c r="U28" s="116">
        <v>12.4</v>
      </c>
      <c r="V28" s="91"/>
      <c r="W28" s="116">
        <v>12.5</v>
      </c>
      <c r="X28" s="67"/>
      <c r="Y28" s="67"/>
      <c r="Z28" s="67"/>
      <c r="AA28" s="91"/>
      <c r="AB28" s="3">
        <v>12.8</v>
      </c>
      <c r="AC28" s="92">
        <v>13</v>
      </c>
      <c r="AD28" s="67"/>
      <c r="AE28" s="91"/>
      <c r="AF28" s="4">
        <v>13.2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0.995</v>
      </c>
      <c r="K31" s="91"/>
      <c r="L31" s="118">
        <v>0.995</v>
      </c>
      <c r="M31" s="91"/>
      <c r="N31" s="118">
        <v>0.995</v>
      </c>
      <c r="O31" s="91"/>
      <c r="P31" s="118">
        <v>0.995</v>
      </c>
      <c r="Q31" s="67"/>
      <c r="R31" s="91"/>
      <c r="S31" s="118">
        <v>0.995</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9.1999999999999993</v>
      </c>
      <c r="K32" s="91"/>
      <c r="L32" s="116">
        <v>9.1999999999999993</v>
      </c>
      <c r="M32" s="91"/>
      <c r="N32" s="116">
        <v>9.1999999999999993</v>
      </c>
      <c r="O32" s="91"/>
      <c r="P32" s="116">
        <v>9.1999999999999993</v>
      </c>
      <c r="Q32" s="67"/>
      <c r="R32" s="91"/>
      <c r="S32" s="116">
        <v>9.1999999999999993</v>
      </c>
      <c r="T32" s="91"/>
      <c r="U32" s="116">
        <v>9.4</v>
      </c>
      <c r="V32" s="91"/>
      <c r="W32" s="116">
        <v>9.4</v>
      </c>
      <c r="X32" s="67"/>
      <c r="Y32" s="67"/>
      <c r="Z32" s="67"/>
      <c r="AA32" s="91"/>
      <c r="AB32" s="3">
        <v>9.4</v>
      </c>
      <c r="AC32" s="92">
        <v>9.4</v>
      </c>
      <c r="AD32" s="67"/>
      <c r="AE32" s="91"/>
      <c r="AF32" s="4">
        <v>9.4</v>
      </c>
    </row>
    <row r="33" spans="5:32" ht="13.15" customHeight="1" x14ac:dyDescent="0.25">
      <c r="E33" s="97" t="s">
        <v>44</v>
      </c>
      <c r="F33" s="67"/>
      <c r="G33" s="67"/>
      <c r="H33" s="67"/>
      <c r="I33" s="94"/>
      <c r="J33" s="119">
        <v>9.3000000000000007</v>
      </c>
      <c r="K33" s="91"/>
      <c r="L33" s="119">
        <v>9.4</v>
      </c>
      <c r="M33" s="91"/>
      <c r="N33" s="119">
        <v>9.6</v>
      </c>
      <c r="O33" s="91"/>
      <c r="P33" s="119">
        <v>9.6999999999999993</v>
      </c>
      <c r="Q33" s="67"/>
      <c r="R33" s="91"/>
      <c r="S33" s="119">
        <v>9.8000000000000007</v>
      </c>
      <c r="T33" s="91"/>
      <c r="U33" s="119">
        <v>11.8</v>
      </c>
      <c r="V33" s="91"/>
      <c r="W33" s="119">
        <v>12</v>
      </c>
      <c r="X33" s="67"/>
      <c r="Y33" s="67"/>
      <c r="Z33" s="67"/>
      <c r="AA33" s="91"/>
      <c r="AB33" s="9">
        <v>12.2</v>
      </c>
      <c r="AC33" s="98">
        <v>12.4</v>
      </c>
      <c r="AD33" s="67"/>
      <c r="AE33" s="91"/>
      <c r="AF33" s="10">
        <v>12.6</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6">
        <v>0.1</v>
      </c>
      <c r="K36" s="91"/>
      <c r="L36" s="116">
        <v>0.2</v>
      </c>
      <c r="M36" s="91"/>
      <c r="N36" s="116">
        <v>0.4</v>
      </c>
      <c r="O36" s="91"/>
      <c r="P36" s="116">
        <v>0.5</v>
      </c>
      <c r="Q36" s="67"/>
      <c r="R36" s="91"/>
      <c r="S36" s="116">
        <v>0.6</v>
      </c>
      <c r="T36" s="91"/>
      <c r="U36" s="116">
        <v>2.4</v>
      </c>
      <c r="V36" s="91"/>
      <c r="W36" s="116">
        <v>2.6</v>
      </c>
      <c r="X36" s="67"/>
      <c r="Y36" s="67"/>
      <c r="Z36" s="67"/>
      <c r="AA36" s="91"/>
      <c r="AB36" s="3">
        <v>2.8</v>
      </c>
      <c r="AC36" s="92">
        <v>3</v>
      </c>
      <c r="AD36" s="67"/>
      <c r="AE36" s="91"/>
      <c r="AF36" s="4">
        <v>3.2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1.5</v>
      </c>
      <c r="K39" s="91"/>
      <c r="L39" s="116">
        <v>1.5</v>
      </c>
      <c r="M39" s="91"/>
      <c r="N39" s="116">
        <v>1.5</v>
      </c>
      <c r="O39" s="91"/>
      <c r="P39" s="116">
        <v>1.5</v>
      </c>
      <c r="Q39" s="67"/>
      <c r="R39" s="91"/>
      <c r="S39" s="116">
        <v>1.5</v>
      </c>
      <c r="T39" s="91"/>
      <c r="U39" s="116">
        <v>1.5</v>
      </c>
      <c r="V39" s="91"/>
      <c r="W39" s="116">
        <v>1.5</v>
      </c>
      <c r="X39" s="67"/>
      <c r="Y39" s="67"/>
      <c r="Z39" s="67"/>
      <c r="AA39" s="91"/>
      <c r="AB39" s="3">
        <v>1.5</v>
      </c>
      <c r="AC39" s="92">
        <v>1.5</v>
      </c>
      <c r="AD39" s="67"/>
      <c r="AE39" s="91"/>
      <c r="AF39" s="4">
        <v>1.5</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12.6</v>
      </c>
      <c r="K43" s="103"/>
      <c r="L43" s="102">
        <v>12.6</v>
      </c>
      <c r="M43" s="103"/>
      <c r="N43" s="102">
        <v>12.6</v>
      </c>
      <c r="O43" s="103"/>
      <c r="P43" s="102">
        <v>12.6</v>
      </c>
      <c r="Q43" s="100"/>
      <c r="R43" s="103"/>
      <c r="S43" s="102">
        <v>12.6</v>
      </c>
      <c r="T43" s="103"/>
      <c r="U43" s="113">
        <v>12.6</v>
      </c>
      <c r="V43" s="114"/>
      <c r="W43" s="102">
        <v>12.6</v>
      </c>
      <c r="X43" s="100"/>
      <c r="Y43" s="100"/>
      <c r="Z43" s="100"/>
      <c r="AA43" s="103"/>
      <c r="AB43" s="18">
        <v>12.6</v>
      </c>
      <c r="AC43" s="102">
        <v>12.6</v>
      </c>
      <c r="AD43" s="100"/>
      <c r="AE43" s="103"/>
      <c r="AF43" s="19">
        <v>12.6</v>
      </c>
    </row>
    <row r="44" spans="5:32" ht="22.5" customHeight="1" x14ac:dyDescent="0.25">
      <c r="E44" s="99" t="s">
        <v>85</v>
      </c>
      <c r="F44" s="100"/>
      <c r="G44" s="100"/>
      <c r="H44" s="100"/>
      <c r="I44" s="101"/>
      <c r="J44" s="102">
        <v>6.3</v>
      </c>
      <c r="K44" s="103"/>
      <c r="L44" s="102">
        <v>6.3</v>
      </c>
      <c r="M44" s="103"/>
      <c r="N44" s="102">
        <v>6.3</v>
      </c>
      <c r="O44" s="103"/>
      <c r="P44" s="102">
        <v>6.3</v>
      </c>
      <c r="Q44" s="100"/>
      <c r="R44" s="103"/>
      <c r="S44" s="102">
        <v>6.3</v>
      </c>
      <c r="T44" s="103"/>
      <c r="U44" s="102">
        <v>6.3</v>
      </c>
      <c r="V44" s="103"/>
      <c r="W44" s="102">
        <v>6.3</v>
      </c>
      <c r="X44" s="100"/>
      <c r="Y44" s="100"/>
      <c r="Z44" s="100"/>
      <c r="AA44" s="103"/>
      <c r="AB44" s="18">
        <v>6.3</v>
      </c>
      <c r="AC44" s="102">
        <v>6.3</v>
      </c>
      <c r="AD44" s="100"/>
      <c r="AE44" s="103"/>
      <c r="AF44" s="19">
        <v>6.3</v>
      </c>
    </row>
    <row r="45" spans="5:32" x14ac:dyDescent="0.25">
      <c r="E45" s="93" t="s">
        <v>89</v>
      </c>
      <c r="F45" s="67"/>
      <c r="G45" s="67"/>
      <c r="H45" s="67"/>
      <c r="I45" s="94"/>
      <c r="J45" s="117"/>
      <c r="K45" s="91"/>
      <c r="L45" s="117"/>
      <c r="M45" s="91"/>
      <c r="N45" s="117"/>
      <c r="O45" s="91"/>
      <c r="P45" s="117"/>
      <c r="Q45" s="67"/>
      <c r="R45" s="91"/>
      <c r="S45" s="117"/>
      <c r="T45" s="91"/>
      <c r="U45" s="117"/>
      <c r="V45" s="91"/>
      <c r="W45" s="116">
        <v>0.1</v>
      </c>
      <c r="X45" s="67"/>
      <c r="Y45" s="67"/>
      <c r="Z45" s="67"/>
      <c r="AA45" s="91"/>
      <c r="AB45" s="3">
        <v>0.3</v>
      </c>
      <c r="AC45" s="92">
        <v>0.5</v>
      </c>
      <c r="AD45" s="67"/>
      <c r="AE45" s="91"/>
      <c r="AF45" s="4">
        <v>0.7</v>
      </c>
    </row>
    <row r="46" spans="5:32" x14ac:dyDescent="0.25">
      <c r="E46" s="93" t="s">
        <v>93</v>
      </c>
      <c r="F46" s="67"/>
      <c r="G46" s="67"/>
      <c r="H46" s="67"/>
      <c r="I46" s="94"/>
      <c r="J46" s="117"/>
      <c r="K46" s="91"/>
      <c r="L46" s="117"/>
      <c r="M46" s="91"/>
      <c r="N46" s="117"/>
      <c r="O46" s="91"/>
      <c r="P46" s="117"/>
      <c r="Q46" s="67"/>
      <c r="R46" s="91"/>
      <c r="S46" s="117"/>
      <c r="T46" s="91"/>
      <c r="U46" s="117"/>
      <c r="V46" s="91"/>
      <c r="W46" s="116">
        <v>0.1</v>
      </c>
      <c r="X46" s="67"/>
      <c r="Y46" s="67"/>
      <c r="Z46" s="67"/>
      <c r="AA46" s="91"/>
      <c r="AB46" s="3">
        <v>0.3</v>
      </c>
      <c r="AC46" s="92">
        <v>0.5</v>
      </c>
      <c r="AD46" s="67"/>
      <c r="AE46" s="91"/>
      <c r="AF46" s="4">
        <v>0.7</v>
      </c>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75" t="s">
        <v>1073</v>
      </c>
      <c r="X48" s="108"/>
      <c r="Y48" s="108"/>
      <c r="Z48" s="108"/>
      <c r="AA48" s="107"/>
      <c r="AB48" s="15" t="s">
        <v>1073</v>
      </c>
      <c r="AC48" s="185" t="s">
        <v>1073</v>
      </c>
      <c r="AD48" s="108"/>
      <c r="AE48" s="107"/>
      <c r="AF48" s="14" t="s">
        <v>1073</v>
      </c>
    </row>
    <row r="49" spans="5:5" ht="2.4500000000000002" customHeight="1" x14ac:dyDescent="0.25"/>
    <row r="50" spans="5:5" ht="0.6" customHeight="1" x14ac:dyDescent="0.25">
      <c r="E50" s="17" t="s">
        <v>954</v>
      </c>
    </row>
    <row r="51" spans="5:5" ht="0" hidden="1" customHeight="1" x14ac:dyDescent="0.25"/>
    <row r="52" spans="5:5" x14ac:dyDescent="0.25">
      <c r="E52" t="s">
        <v>1661</v>
      </c>
    </row>
    <row r="53" spans="5:5" x14ac:dyDescent="0.25">
      <c r="E53" s="17" t="s">
        <v>954</v>
      </c>
    </row>
  </sheetData>
  <sheetProtection algorithmName="SHA-512" hashValue="H4M/+YZT6RSpsi3XqT0BpuqWTEko2oPTbXwqNb+SBak52fRIjB2mTaOgOeAHNab+Ysrb6COrbrRqa2UCCwhueQ==" saltValue="OxbSDehPjTlKa3RfQCfEQ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E40C72D-AA0A-4903-BAB8-C4DB27BF7C91}"/>
    <hyperlink ref="E53" location="INDEX!A1" display="Return to Index" xr:uid="{08E92059-7007-4BA6-9E0A-CBE053D79F8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MERN - Meringandan (33/11kV)</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8"/>
  <dimension ref="A1:AJ53"/>
  <sheetViews>
    <sheetView showGridLines="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1662</v>
      </c>
      <c r="J3" s="69"/>
      <c r="K3" s="69"/>
      <c r="L3" s="69"/>
      <c r="M3" s="69"/>
      <c r="N3" s="69"/>
      <c r="O3" s="69"/>
      <c r="P3" s="69"/>
      <c r="Q3" s="69"/>
      <c r="R3" s="69"/>
      <c r="S3" s="69"/>
      <c r="V3" s="71" t="s">
        <v>929</v>
      </c>
      <c r="W3" s="69"/>
      <c r="Y3" s="72" t="s">
        <v>1645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1663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1664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v>
      </c>
      <c r="K26" s="91"/>
      <c r="L26" s="116">
        <v>1.5</v>
      </c>
      <c r="M26" s="91"/>
      <c r="N26" s="116">
        <v>1.5</v>
      </c>
      <c r="O26" s="91"/>
      <c r="P26" s="116">
        <v>1.5</v>
      </c>
      <c r="Q26" s="67"/>
      <c r="R26" s="91"/>
      <c r="S26" s="116">
        <v>1.5</v>
      </c>
      <c r="T26" s="91"/>
      <c r="U26" s="116">
        <v>1.6</v>
      </c>
      <c r="V26" s="91"/>
      <c r="W26" s="116">
        <v>1.6</v>
      </c>
      <c r="X26" s="67"/>
      <c r="Y26" s="67"/>
      <c r="Z26" s="67"/>
      <c r="AA26" s="91"/>
      <c r="AB26" s="3">
        <v>1.6</v>
      </c>
      <c r="AC26" s="92">
        <v>1.6</v>
      </c>
      <c r="AD26" s="67"/>
      <c r="AE26" s="91"/>
      <c r="AF26" s="4">
        <v>1.6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0.7</v>
      </c>
      <c r="K28" s="91"/>
      <c r="L28" s="116">
        <v>0.7</v>
      </c>
      <c r="M28" s="91"/>
      <c r="N28" s="116">
        <v>0.7</v>
      </c>
      <c r="O28" s="91"/>
      <c r="P28" s="116">
        <v>0.7</v>
      </c>
      <c r="Q28" s="67"/>
      <c r="R28" s="91"/>
      <c r="S28" s="116">
        <v>0.7</v>
      </c>
      <c r="T28" s="91"/>
      <c r="U28" s="116">
        <v>0.7</v>
      </c>
      <c r="V28" s="91"/>
      <c r="W28" s="116">
        <v>0.7</v>
      </c>
      <c r="X28" s="67"/>
      <c r="Y28" s="67"/>
      <c r="Z28" s="67"/>
      <c r="AA28" s="91"/>
      <c r="AB28" s="3">
        <v>0.7</v>
      </c>
      <c r="AC28" s="92">
        <v>0.7</v>
      </c>
      <c r="AD28" s="67"/>
      <c r="AE28" s="91"/>
      <c r="AF28" s="4">
        <v>0.7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0.8</v>
      </c>
      <c r="K32" s="91"/>
      <c r="L32" s="116">
        <v>0.8</v>
      </c>
      <c r="M32" s="91"/>
      <c r="N32" s="116">
        <v>0.8</v>
      </c>
      <c r="O32" s="91"/>
      <c r="P32" s="116">
        <v>0.8</v>
      </c>
      <c r="Q32" s="67"/>
      <c r="R32" s="91"/>
      <c r="S32" s="116">
        <v>0.8</v>
      </c>
      <c r="T32" s="91"/>
      <c r="U32" s="116">
        <v>0.8</v>
      </c>
      <c r="V32" s="91"/>
      <c r="W32" s="116">
        <v>0.8</v>
      </c>
      <c r="X32" s="67"/>
      <c r="Y32" s="67"/>
      <c r="Z32" s="67"/>
      <c r="AA32" s="91"/>
      <c r="AB32" s="3">
        <v>0.8</v>
      </c>
      <c r="AC32" s="92">
        <v>0.8</v>
      </c>
      <c r="AD32" s="67"/>
      <c r="AE32" s="91"/>
      <c r="AF32" s="4">
        <v>0.8</v>
      </c>
    </row>
    <row r="33" spans="5:32" ht="13.15" customHeight="1" x14ac:dyDescent="0.25">
      <c r="E33" s="97" t="s">
        <v>44</v>
      </c>
      <c r="F33" s="67"/>
      <c r="G33" s="67"/>
      <c r="H33" s="67"/>
      <c r="I33" s="94"/>
      <c r="J33" s="119">
        <v>0.7</v>
      </c>
      <c r="K33" s="91"/>
      <c r="L33" s="119">
        <v>0.7</v>
      </c>
      <c r="M33" s="91"/>
      <c r="N33" s="119">
        <v>0.7</v>
      </c>
      <c r="O33" s="91"/>
      <c r="P33" s="119">
        <v>0.7</v>
      </c>
      <c r="Q33" s="67"/>
      <c r="R33" s="91"/>
      <c r="S33" s="119">
        <v>0.7</v>
      </c>
      <c r="T33" s="91"/>
      <c r="U33" s="119">
        <v>0.6</v>
      </c>
      <c r="V33" s="91"/>
      <c r="W33" s="119">
        <v>0.6</v>
      </c>
      <c r="X33" s="67"/>
      <c r="Y33" s="67"/>
      <c r="Z33" s="67"/>
      <c r="AA33" s="91"/>
      <c r="AB33" s="9">
        <v>0.6</v>
      </c>
      <c r="AC33" s="98">
        <v>0.6</v>
      </c>
      <c r="AD33" s="67"/>
      <c r="AE33" s="91"/>
      <c r="AF33" s="10">
        <v>0.6</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0.8</v>
      </c>
      <c r="K39" s="91"/>
      <c r="L39" s="116">
        <v>0.8</v>
      </c>
      <c r="M39" s="91"/>
      <c r="N39" s="116">
        <v>0.8</v>
      </c>
      <c r="O39" s="91"/>
      <c r="P39" s="116">
        <v>0.8</v>
      </c>
      <c r="Q39" s="67"/>
      <c r="R39" s="91"/>
      <c r="S39" s="116">
        <v>0.8</v>
      </c>
      <c r="T39" s="91"/>
      <c r="U39" s="116">
        <v>0.8</v>
      </c>
      <c r="V39" s="91"/>
      <c r="W39" s="116">
        <v>0.8</v>
      </c>
      <c r="X39" s="67"/>
      <c r="Y39" s="67"/>
      <c r="Z39" s="67"/>
      <c r="AA39" s="91"/>
      <c r="AB39" s="3">
        <v>0.8</v>
      </c>
      <c r="AC39" s="92">
        <v>0.8</v>
      </c>
      <c r="AD39" s="67"/>
      <c r="AE39" s="91"/>
      <c r="AF39" s="4">
        <v>0.8</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0.75</v>
      </c>
      <c r="K44" s="103"/>
      <c r="L44" s="102">
        <v>0.75</v>
      </c>
      <c r="M44" s="103"/>
      <c r="N44" s="102">
        <v>0.75</v>
      </c>
      <c r="O44" s="103"/>
      <c r="P44" s="102">
        <v>0.75</v>
      </c>
      <c r="Q44" s="100"/>
      <c r="R44" s="103"/>
      <c r="S44" s="102">
        <v>0.75</v>
      </c>
      <c r="T44" s="103"/>
      <c r="U44" s="102">
        <v>0.75</v>
      </c>
      <c r="V44" s="103"/>
      <c r="W44" s="102">
        <v>0.75</v>
      </c>
      <c r="X44" s="100"/>
      <c r="Y44" s="100"/>
      <c r="Z44" s="100"/>
      <c r="AA44" s="103"/>
      <c r="AB44" s="18">
        <v>0.75</v>
      </c>
      <c r="AC44" s="102">
        <v>0.75</v>
      </c>
      <c r="AD44" s="100"/>
      <c r="AE44" s="103"/>
      <c r="AF44" s="19">
        <v>0.75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9Ge0/68YSj4gZ51jm1w96SSkcSs+ryB8gWjL+O0yRMf8z75sTvrfXGkFq5I4cUYIMk3ZzruSdGrGHqxHI2jOw==" saltValue="Td+zOEuhAvh0YlTKLROMJ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58736D4-DB7F-4C5A-AB50-B747F8B879DC}"/>
    <hyperlink ref="E53" location="INDEX!A1" display="Return to Index" xr:uid="{8A98A9D9-CF47-4918-8901-653C8481F0B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MICO - Miles-Condamine (33/22kV)</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6"/>
  <dimension ref="A1:AJ53"/>
  <sheetViews>
    <sheetView showGridLines="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1665</v>
      </c>
      <c r="J3" s="69"/>
      <c r="K3" s="69"/>
      <c r="L3" s="69"/>
      <c r="M3" s="69"/>
      <c r="N3" s="69"/>
      <c r="O3" s="69"/>
      <c r="P3" s="69"/>
      <c r="Q3" s="69"/>
      <c r="R3" s="69"/>
      <c r="S3" s="69"/>
      <c r="V3" s="71" t="s">
        <v>929</v>
      </c>
      <c r="W3" s="69"/>
      <c r="Y3" s="72" t="s">
        <v>1348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1667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15.3</v>
      </c>
      <c r="K26" s="91"/>
      <c r="L26" s="116">
        <v>15.3</v>
      </c>
      <c r="M26" s="91"/>
      <c r="N26" s="116">
        <v>15.3</v>
      </c>
      <c r="O26" s="91"/>
      <c r="P26" s="116">
        <v>15.3</v>
      </c>
      <c r="Q26" s="67"/>
      <c r="R26" s="91"/>
      <c r="S26" s="116">
        <v>15.3</v>
      </c>
      <c r="T26" s="91"/>
      <c r="U26" s="116">
        <v>18.600000000000001</v>
      </c>
      <c r="V26" s="91"/>
      <c r="W26" s="116">
        <v>18.600000000000001</v>
      </c>
      <c r="X26" s="67"/>
      <c r="Y26" s="67"/>
      <c r="Z26" s="67"/>
      <c r="AA26" s="91"/>
      <c r="AB26" s="3">
        <v>18.600000000000001</v>
      </c>
      <c r="AC26" s="92">
        <v>18.600000000000001</v>
      </c>
      <c r="AD26" s="67"/>
      <c r="AE26" s="91"/>
      <c r="AF26" s="4">
        <v>18.600000000000001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5.7</v>
      </c>
      <c r="K28" s="91"/>
      <c r="L28" s="116">
        <v>5.7</v>
      </c>
      <c r="M28" s="91"/>
      <c r="N28" s="116">
        <v>5.6</v>
      </c>
      <c r="O28" s="91"/>
      <c r="P28" s="116">
        <v>5.6</v>
      </c>
      <c r="Q28" s="67"/>
      <c r="R28" s="91"/>
      <c r="S28" s="116">
        <v>5.6</v>
      </c>
      <c r="T28" s="91"/>
      <c r="U28" s="116">
        <v>3.4</v>
      </c>
      <c r="V28" s="91"/>
      <c r="W28" s="116">
        <v>3.3</v>
      </c>
      <c r="X28" s="67"/>
      <c r="Y28" s="67"/>
      <c r="Z28" s="67"/>
      <c r="AA28" s="91"/>
      <c r="AB28" s="3">
        <v>3.3</v>
      </c>
      <c r="AC28" s="92">
        <v>3.3</v>
      </c>
      <c r="AD28" s="67"/>
      <c r="AE28" s="91"/>
      <c r="AF28" s="4">
        <v>3.3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0.99199999999999999</v>
      </c>
      <c r="K31" s="91"/>
      <c r="L31" s="118">
        <v>0.99199999999999999</v>
      </c>
      <c r="M31" s="91"/>
      <c r="N31" s="118">
        <v>0.995</v>
      </c>
      <c r="O31" s="91"/>
      <c r="P31" s="118">
        <v>0.995</v>
      </c>
      <c r="Q31" s="67"/>
      <c r="R31" s="91"/>
      <c r="S31" s="118">
        <v>0.995</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8.6999999999999993</v>
      </c>
      <c r="K32" s="91"/>
      <c r="L32" s="116">
        <v>8.6999999999999993</v>
      </c>
      <c r="M32" s="91"/>
      <c r="N32" s="116">
        <v>8.6999999999999993</v>
      </c>
      <c r="O32" s="91"/>
      <c r="P32" s="116">
        <v>8.6999999999999993</v>
      </c>
      <c r="Q32" s="67"/>
      <c r="R32" s="91"/>
      <c r="S32" s="116">
        <v>8.6999999999999993</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5.3</v>
      </c>
      <c r="K33" s="91"/>
      <c r="L33" s="119">
        <v>5.3</v>
      </c>
      <c r="M33" s="91"/>
      <c r="N33" s="119">
        <v>5.2</v>
      </c>
      <c r="O33" s="91"/>
      <c r="P33" s="119">
        <v>5.2</v>
      </c>
      <c r="Q33" s="67"/>
      <c r="R33" s="91"/>
      <c r="S33" s="119">
        <v>5.2</v>
      </c>
      <c r="T33" s="91"/>
      <c r="U33" s="119">
        <v>3.2</v>
      </c>
      <c r="V33" s="91"/>
      <c r="W33" s="119">
        <v>3.2</v>
      </c>
      <c r="X33" s="67"/>
      <c r="Y33" s="67"/>
      <c r="Z33" s="67"/>
      <c r="AA33" s="91"/>
      <c r="AB33" s="9">
        <v>3.2</v>
      </c>
      <c r="AC33" s="98">
        <v>3.2</v>
      </c>
      <c r="AD33" s="67"/>
      <c r="AE33" s="91"/>
      <c r="AF33" s="10">
        <v>3.2</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1216</v>
      </c>
      <c r="K35" s="91"/>
      <c r="L35" s="117" t="s">
        <v>1216</v>
      </c>
      <c r="M35" s="91"/>
      <c r="N35" s="117" t="s">
        <v>1216</v>
      </c>
      <c r="O35" s="91"/>
      <c r="P35" s="117" t="s">
        <v>1216</v>
      </c>
      <c r="Q35" s="67"/>
      <c r="R35" s="91"/>
      <c r="S35" s="117" t="s">
        <v>1216</v>
      </c>
      <c r="T35" s="91"/>
      <c r="U35" s="117" t="s">
        <v>1216</v>
      </c>
      <c r="V35" s="91"/>
      <c r="W35" s="117" t="s">
        <v>1216</v>
      </c>
      <c r="X35" s="67"/>
      <c r="Y35" s="67"/>
      <c r="Z35" s="67"/>
      <c r="AA35" s="91"/>
      <c r="AB35" s="5" t="s">
        <v>1216</v>
      </c>
      <c r="AC35" s="95" t="s">
        <v>1216</v>
      </c>
      <c r="AD35" s="67"/>
      <c r="AE35" s="91"/>
      <c r="AF35" s="6" t="s">
        <v>1216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f>J43</f>
        <v>10</v>
      </c>
      <c r="M43" s="103"/>
      <c r="N43" s="102">
        <f>J43</f>
        <v>10</v>
      </c>
      <c r="O43" s="103"/>
      <c r="P43" s="102">
        <f>J43</f>
        <v>10</v>
      </c>
      <c r="Q43" s="100"/>
      <c r="R43" s="103"/>
      <c r="S43" s="102">
        <f>J43</f>
        <v>10</v>
      </c>
      <c r="T43" s="103"/>
      <c r="U43" s="113">
        <f>J43</f>
        <v>10</v>
      </c>
      <c r="V43" s="114"/>
      <c r="W43" s="102">
        <f>J43</f>
        <v>10</v>
      </c>
      <c r="X43" s="100"/>
      <c r="Y43" s="100"/>
      <c r="Z43" s="100"/>
      <c r="AA43" s="103"/>
      <c r="AB43" s="18">
        <f>J43</f>
        <v>10</v>
      </c>
      <c r="AC43" s="102">
        <f>J43</f>
        <v>10</v>
      </c>
      <c r="AD43" s="100"/>
      <c r="AE43" s="103"/>
      <c r="AF43" s="19">
        <f>J43</f>
        <v>10</v>
      </c>
    </row>
    <row r="44" spans="5:32" ht="22.5" customHeight="1" x14ac:dyDescent="0.25">
      <c r="E44" s="99" t="s">
        <v>85</v>
      </c>
      <c r="F44" s="100"/>
      <c r="G44" s="100"/>
      <c r="H44" s="100"/>
      <c r="I44" s="101"/>
      <c r="J44" s="102">
        <v>5</v>
      </c>
      <c r="K44" s="103"/>
      <c r="L44" s="102">
        <f>J44</f>
        <v>5</v>
      </c>
      <c r="M44" s="103"/>
      <c r="N44" s="102">
        <f>J44</f>
        <v>5</v>
      </c>
      <c r="O44" s="103"/>
      <c r="P44" s="102">
        <f>J44</f>
        <v>5</v>
      </c>
      <c r="Q44" s="100"/>
      <c r="R44" s="103"/>
      <c r="S44" s="102">
        <f>J44</f>
        <v>5</v>
      </c>
      <c r="T44" s="103"/>
      <c r="U44" s="102">
        <f>J44</f>
        <v>5</v>
      </c>
      <c r="V44" s="103"/>
      <c r="W44" s="102">
        <f>J44</f>
        <v>5</v>
      </c>
      <c r="X44" s="100"/>
      <c r="Y44" s="100"/>
      <c r="Z44" s="100"/>
      <c r="AA44" s="103"/>
      <c r="AB44" s="18">
        <f>J44</f>
        <v>5</v>
      </c>
      <c r="AC44" s="102">
        <f>J44</f>
        <v>5</v>
      </c>
      <c r="AD44" s="100"/>
      <c r="AE44" s="103"/>
      <c r="AF44" s="19">
        <f>J44</f>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sSSYWnVe7BphQJHI8zIO3bPK/e0rPpApijpaonQG7HIk812CYb0W2+hil+gdGbWiOX/D77MJAgpcuGjsN0LCw==" saltValue="PehN7oqihuGxowU5wjpQ9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9264A4E-6C41-407B-8F9C-A4AC59081EF5}"/>
    <hyperlink ref="E53" location="INDEX!A1" display="Return to Index" xr:uid="{32E8D640-40E5-4F71-B5AF-175ABA7F1E2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MIDD - Middlemount (66/22kV)</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0"/>
  <dimension ref="A1:AJ53"/>
  <sheetViews>
    <sheetView showGridLines="0" topLeftCell="A4" workbookViewId="0">
      <selection activeCell="AN44" sqref="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1669</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1547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1670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10.6</v>
      </c>
      <c r="K26" s="91"/>
      <c r="L26" s="116">
        <v>10.6</v>
      </c>
      <c r="M26" s="91"/>
      <c r="N26" s="116">
        <v>10.6</v>
      </c>
      <c r="O26" s="91"/>
      <c r="P26" s="116">
        <v>10.6</v>
      </c>
      <c r="Q26" s="67"/>
      <c r="R26" s="91"/>
      <c r="S26" s="116">
        <v>10.6</v>
      </c>
      <c r="T26" s="91"/>
      <c r="U26" s="116">
        <v>12.2</v>
      </c>
      <c r="V26" s="91"/>
      <c r="W26" s="116">
        <v>12.2</v>
      </c>
      <c r="X26" s="67"/>
      <c r="Y26" s="67"/>
      <c r="Z26" s="67"/>
      <c r="AA26" s="91"/>
      <c r="AB26" s="3">
        <v>12.2</v>
      </c>
      <c r="AC26" s="92">
        <v>12.2</v>
      </c>
      <c r="AD26" s="67"/>
      <c r="AE26" s="91"/>
      <c r="AF26" s="4">
        <v>12.2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6.4</v>
      </c>
      <c r="K28" s="91"/>
      <c r="L28" s="116">
        <v>6.4</v>
      </c>
      <c r="M28" s="91"/>
      <c r="N28" s="116">
        <v>6.4</v>
      </c>
      <c r="O28" s="91"/>
      <c r="P28" s="116">
        <v>6.5</v>
      </c>
      <c r="Q28" s="67"/>
      <c r="R28" s="91"/>
      <c r="S28" s="116">
        <v>6.5</v>
      </c>
      <c r="T28" s="91"/>
      <c r="U28" s="116">
        <v>4</v>
      </c>
      <c r="V28" s="91"/>
      <c r="W28" s="116">
        <v>4</v>
      </c>
      <c r="X28" s="67"/>
      <c r="Y28" s="67"/>
      <c r="Z28" s="67"/>
      <c r="AA28" s="91"/>
      <c r="AB28" s="3">
        <v>4.0999999999999996</v>
      </c>
      <c r="AC28" s="92">
        <v>4.0999999999999996</v>
      </c>
      <c r="AD28" s="67"/>
      <c r="AE28" s="91"/>
      <c r="AF28" s="4">
        <v>4.0999999999999996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0.98799999999999999</v>
      </c>
      <c r="K31" s="91"/>
      <c r="L31" s="118">
        <v>0.98799999999999999</v>
      </c>
      <c r="M31" s="91"/>
      <c r="N31" s="118">
        <v>0.98799999999999999</v>
      </c>
      <c r="O31" s="91"/>
      <c r="P31" s="118">
        <v>0.98799999999999999</v>
      </c>
      <c r="Q31" s="67"/>
      <c r="R31" s="91"/>
      <c r="S31" s="118">
        <v>0.98799999999999999</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5.9</v>
      </c>
      <c r="K33" s="91"/>
      <c r="L33" s="119">
        <v>6</v>
      </c>
      <c r="M33" s="91"/>
      <c r="N33" s="119">
        <v>6</v>
      </c>
      <c r="O33" s="91"/>
      <c r="P33" s="119">
        <v>6</v>
      </c>
      <c r="Q33" s="67"/>
      <c r="R33" s="91"/>
      <c r="S33" s="119">
        <v>6</v>
      </c>
      <c r="T33" s="91"/>
      <c r="U33" s="119">
        <v>3.9</v>
      </c>
      <c r="V33" s="91"/>
      <c r="W33" s="119">
        <v>3.9</v>
      </c>
      <c r="X33" s="67"/>
      <c r="Y33" s="67"/>
      <c r="Z33" s="67"/>
      <c r="AA33" s="91"/>
      <c r="AB33" s="9">
        <v>3.9</v>
      </c>
      <c r="AC33" s="98">
        <v>3.9</v>
      </c>
      <c r="AD33" s="67"/>
      <c r="AE33" s="91"/>
      <c r="AF33" s="10">
        <v>4</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5.9</v>
      </c>
      <c r="K36" s="91"/>
      <c r="L36" s="116">
        <v>6</v>
      </c>
      <c r="M36" s="91"/>
      <c r="N36" s="116">
        <v>6</v>
      </c>
      <c r="O36" s="91"/>
      <c r="P36" s="116">
        <v>6</v>
      </c>
      <c r="Q36" s="67"/>
      <c r="R36" s="91"/>
      <c r="S36" s="116">
        <v>6</v>
      </c>
      <c r="T36" s="91"/>
      <c r="U36" s="116">
        <v>3.9</v>
      </c>
      <c r="V36" s="91"/>
      <c r="W36" s="116">
        <v>3.9</v>
      </c>
      <c r="X36" s="67"/>
      <c r="Y36" s="67"/>
      <c r="Z36" s="67"/>
      <c r="AA36" s="91"/>
      <c r="AB36" s="3">
        <v>3.9</v>
      </c>
      <c r="AC36" s="92">
        <v>3.9</v>
      </c>
      <c r="AD36" s="67"/>
      <c r="AE36" s="91"/>
      <c r="AF36" s="4">
        <v>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6.5</v>
      </c>
      <c r="K39" s="91"/>
      <c r="L39" s="116">
        <v>6.5</v>
      </c>
      <c r="M39" s="91"/>
      <c r="N39" s="116">
        <v>6.5</v>
      </c>
      <c r="O39" s="91"/>
      <c r="P39" s="116">
        <v>6.5</v>
      </c>
      <c r="Q39" s="67"/>
      <c r="R39" s="91"/>
      <c r="S39" s="116">
        <v>6.5</v>
      </c>
      <c r="T39" s="91"/>
      <c r="U39" s="116">
        <v>6.5</v>
      </c>
      <c r="V39" s="91"/>
      <c r="W39" s="116">
        <v>6.5</v>
      </c>
      <c r="X39" s="67"/>
      <c r="Y39" s="67"/>
      <c r="Z39" s="67"/>
      <c r="AA39" s="91"/>
      <c r="AB39" s="3">
        <v>6.5</v>
      </c>
      <c r="AC39" s="92">
        <v>6.5</v>
      </c>
      <c r="AD39" s="67"/>
      <c r="AE39" s="91"/>
      <c r="AF39" s="4">
        <v>6.5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0">
        <v>10</v>
      </c>
      <c r="V43" s="121"/>
      <c r="W43" s="120">
        <v>10</v>
      </c>
      <c r="X43" s="122"/>
      <c r="Y43" s="122"/>
      <c r="Z43" s="122"/>
      <c r="AA43" s="121"/>
      <c r="AB43" s="23">
        <v>10</v>
      </c>
      <c r="AC43" s="120">
        <v>10</v>
      </c>
      <c r="AD43" s="122"/>
      <c r="AE43" s="121"/>
      <c r="AF43" s="24">
        <v>10</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Ao/rh6HkhP8oL210mu7xt1CaMqs/fusk6QmsquvMBcfhBq8sGhPDdRuE96DXq+NamXNnjh8GFPZm+hYMxp9GQ==" saltValue="9eg7+PrWgRatxaSPGMB/E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F9549F8-BA4B-40AB-9287-C172530A2318}"/>
    <hyperlink ref="E53" location="INDEX!A1" display="Return to Index" xr:uid="{42F5DE57-81EE-457D-A564-E41BE9B5B52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MILC - Millchester (66/11kV)</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67"/>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1671</v>
      </c>
      <c r="J3" s="69"/>
      <c r="K3" s="69"/>
      <c r="L3" s="69"/>
      <c r="M3" s="69"/>
      <c r="N3" s="69"/>
      <c r="O3" s="69"/>
      <c r="P3" s="69"/>
      <c r="Q3" s="69"/>
      <c r="R3" s="69"/>
      <c r="S3" s="69"/>
      <c r="V3" s="71" t="s">
        <v>929</v>
      </c>
      <c r="W3" s="69"/>
      <c r="Y3" s="72" t="s">
        <v>1645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1672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1673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8.1</v>
      </c>
      <c r="K26" s="91"/>
      <c r="L26" s="116">
        <v>8.1</v>
      </c>
      <c r="M26" s="91"/>
      <c r="N26" s="116">
        <v>8.1</v>
      </c>
      <c r="O26" s="91"/>
      <c r="P26" s="116">
        <v>8.1</v>
      </c>
      <c r="Q26" s="67"/>
      <c r="R26" s="91"/>
      <c r="S26" s="116">
        <v>8.1</v>
      </c>
      <c r="T26" s="91"/>
      <c r="U26" s="116">
        <v>9.4</v>
      </c>
      <c r="V26" s="91"/>
      <c r="W26" s="116">
        <v>9.4</v>
      </c>
      <c r="X26" s="67"/>
      <c r="Y26" s="67"/>
      <c r="Z26" s="67"/>
      <c r="AA26" s="91"/>
      <c r="AB26" s="3">
        <v>9.4</v>
      </c>
      <c r="AC26" s="92">
        <v>9.4</v>
      </c>
      <c r="AD26" s="67"/>
      <c r="AE26" s="91"/>
      <c r="AF26" s="4">
        <v>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v>
      </c>
      <c r="K28" s="91"/>
      <c r="L28" s="116">
        <v>4</v>
      </c>
      <c r="M28" s="91"/>
      <c r="N28" s="116">
        <v>4</v>
      </c>
      <c r="O28" s="91"/>
      <c r="P28" s="116">
        <v>4</v>
      </c>
      <c r="Q28" s="67"/>
      <c r="R28" s="91"/>
      <c r="S28" s="116">
        <v>3.9</v>
      </c>
      <c r="T28" s="91"/>
      <c r="U28" s="116">
        <v>3</v>
      </c>
      <c r="V28" s="91"/>
      <c r="W28" s="116">
        <v>3</v>
      </c>
      <c r="X28" s="67"/>
      <c r="Y28" s="67"/>
      <c r="Z28" s="67"/>
      <c r="AA28" s="91"/>
      <c r="AB28" s="3">
        <v>3</v>
      </c>
      <c r="AC28" s="92">
        <v>3</v>
      </c>
      <c r="AD28" s="67"/>
      <c r="AE28" s="91"/>
      <c r="AF28" s="4">
        <v>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0.98799999999999999</v>
      </c>
      <c r="K31" s="91"/>
      <c r="L31" s="118">
        <v>0.98799999999999999</v>
      </c>
      <c r="M31" s="91"/>
      <c r="N31" s="118">
        <v>0.98799999999999999</v>
      </c>
      <c r="O31" s="91"/>
      <c r="P31" s="118">
        <v>0.98799999999999999</v>
      </c>
      <c r="Q31" s="67"/>
      <c r="R31" s="91"/>
      <c r="S31" s="118">
        <v>0.98799999999999999</v>
      </c>
      <c r="T31" s="91"/>
      <c r="U31" s="118">
        <v>0.99299999999999999</v>
      </c>
      <c r="V31" s="91"/>
      <c r="W31" s="118">
        <v>0.99299999999999999</v>
      </c>
      <c r="X31" s="67"/>
      <c r="Y31" s="67"/>
      <c r="Z31" s="67"/>
      <c r="AA31" s="91"/>
      <c r="AB31" s="7">
        <v>0.99299999999999999</v>
      </c>
      <c r="AC31" s="96">
        <v>0.99299999999999999</v>
      </c>
      <c r="AD31" s="67"/>
      <c r="AE31" s="91"/>
      <c r="AF31" s="8">
        <v>0.99299999999999999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3.5</v>
      </c>
      <c r="K33" s="91"/>
      <c r="L33" s="119">
        <v>3.5</v>
      </c>
      <c r="M33" s="91"/>
      <c r="N33" s="119">
        <v>3.5</v>
      </c>
      <c r="O33" s="91"/>
      <c r="P33" s="119">
        <v>3.5</v>
      </c>
      <c r="Q33" s="67"/>
      <c r="R33" s="91"/>
      <c r="S33" s="119">
        <v>3.5</v>
      </c>
      <c r="T33" s="91"/>
      <c r="U33" s="119">
        <v>2.9</v>
      </c>
      <c r="V33" s="91"/>
      <c r="W33" s="119">
        <v>2.9</v>
      </c>
      <c r="X33" s="67"/>
      <c r="Y33" s="67"/>
      <c r="Z33" s="67"/>
      <c r="AA33" s="91"/>
      <c r="AB33" s="9">
        <v>2.9</v>
      </c>
      <c r="AC33" s="98">
        <v>2.9</v>
      </c>
      <c r="AD33" s="67"/>
      <c r="AE33" s="91"/>
      <c r="AF33" s="10">
        <v>2.9</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1321</v>
      </c>
      <c r="K35" s="91"/>
      <c r="L35" s="117" t="s">
        <v>1321</v>
      </c>
      <c r="M35" s="91"/>
      <c r="N35" s="117" t="s">
        <v>1321</v>
      </c>
      <c r="O35" s="91"/>
      <c r="P35" s="117" t="s">
        <v>1321</v>
      </c>
      <c r="Q35" s="67"/>
      <c r="R35" s="91"/>
      <c r="S35" s="117" t="s">
        <v>1321</v>
      </c>
      <c r="T35" s="91"/>
      <c r="U35" s="117" t="s">
        <v>1321</v>
      </c>
      <c r="V35" s="91"/>
      <c r="W35" s="117" t="s">
        <v>1321</v>
      </c>
      <c r="X35" s="67"/>
      <c r="Y35" s="67"/>
      <c r="Z35" s="67"/>
      <c r="AA35" s="91"/>
      <c r="AB35" s="5" t="s">
        <v>1321</v>
      </c>
      <c r="AC35" s="95" t="s">
        <v>1321</v>
      </c>
      <c r="AD35" s="67"/>
      <c r="AE35" s="91"/>
      <c r="AF35" s="6" t="s">
        <v>1321</v>
      </c>
    </row>
    <row r="36" spans="5:32" ht="13.15" customHeight="1" x14ac:dyDescent="0.25">
      <c r="E36" s="93" t="s">
        <v>56</v>
      </c>
      <c r="F36" s="67"/>
      <c r="G36" s="67"/>
      <c r="H36" s="67"/>
      <c r="I36" s="94"/>
      <c r="J36" s="116">
        <v>3.5</v>
      </c>
      <c r="K36" s="91"/>
      <c r="L36" s="116">
        <v>3.5</v>
      </c>
      <c r="M36" s="91"/>
      <c r="N36" s="116">
        <v>3.5</v>
      </c>
      <c r="O36" s="91"/>
      <c r="P36" s="116">
        <v>3.5</v>
      </c>
      <c r="Q36" s="67"/>
      <c r="R36" s="91"/>
      <c r="S36" s="116">
        <v>3.5</v>
      </c>
      <c r="T36" s="91"/>
      <c r="U36" s="116">
        <v>2.9</v>
      </c>
      <c r="V36" s="91"/>
      <c r="W36" s="116">
        <v>2.9</v>
      </c>
      <c r="X36" s="67"/>
      <c r="Y36" s="67"/>
      <c r="Z36" s="67"/>
      <c r="AA36" s="91"/>
      <c r="AB36" s="3">
        <v>2.9</v>
      </c>
      <c r="AC36" s="92">
        <v>2.9</v>
      </c>
      <c r="AD36" s="67"/>
      <c r="AE36" s="91"/>
      <c r="AF36" s="4">
        <v>2.9</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1.5</v>
      </c>
      <c r="K39" s="91"/>
      <c r="L39" s="116">
        <v>1.5</v>
      </c>
      <c r="M39" s="91"/>
      <c r="N39" s="116">
        <v>1.5</v>
      </c>
      <c r="O39" s="91"/>
      <c r="P39" s="116">
        <v>1.5</v>
      </c>
      <c r="Q39" s="67"/>
      <c r="R39" s="91"/>
      <c r="S39" s="116">
        <v>1.5</v>
      </c>
      <c r="T39" s="91"/>
      <c r="U39" s="116">
        <v>1.5</v>
      </c>
      <c r="V39" s="91"/>
      <c r="W39" s="116">
        <v>1.5</v>
      </c>
      <c r="X39" s="67"/>
      <c r="Y39" s="67"/>
      <c r="Z39" s="67"/>
      <c r="AA39" s="91"/>
      <c r="AB39" s="3">
        <v>1.5</v>
      </c>
      <c r="AC39" s="92">
        <v>1.5</v>
      </c>
      <c r="AD39" s="67"/>
      <c r="AE39" s="91"/>
      <c r="AF39" s="4">
        <v>1.5</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6.5</v>
      </c>
      <c r="K43" s="103"/>
      <c r="L43" s="102">
        <v>6.5</v>
      </c>
      <c r="M43" s="103"/>
      <c r="N43" s="102">
        <v>6.5</v>
      </c>
      <c r="O43" s="103"/>
      <c r="P43" s="102">
        <v>6.5</v>
      </c>
      <c r="Q43" s="100"/>
      <c r="R43" s="103"/>
      <c r="S43" s="102">
        <v>6.5</v>
      </c>
      <c r="T43" s="103"/>
      <c r="U43" s="113">
        <v>6.5</v>
      </c>
      <c r="V43" s="114"/>
      <c r="W43" s="102">
        <v>6.5</v>
      </c>
      <c r="X43" s="100"/>
      <c r="Y43" s="100"/>
      <c r="Z43" s="100"/>
      <c r="AA43" s="103"/>
      <c r="AB43" s="18">
        <v>6.5</v>
      </c>
      <c r="AC43" s="102">
        <v>6.5</v>
      </c>
      <c r="AD43" s="100"/>
      <c r="AE43" s="103"/>
      <c r="AF43" s="19">
        <v>6.5</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0SUDLMsL7FGAl4hk8EBsdE/w0sy77Ww5fYhoOnqIAE8jdsxd7GtDVLmZtAo/SJEc1Llxm3APb1OJFoFQFtDDgQ==" saltValue="XtVGXSnq/cZAvuccF4tGs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F0DEAE6-8F7C-497A-8812-AAA3C9A02E94}"/>
    <hyperlink ref="E53" location="INDEX!A1" display="Return to Index" xr:uid="{9758F32B-B0B5-4DA7-AF85-0229831675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MILE - Miles (33/11kV)</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J51"/>
  <sheetViews>
    <sheetView showGridLines="0" topLeftCell="A10" workbookViewId="0">
      <selection activeCell="AO33" sqref="AO3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1033</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1035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1036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73.900000000000006</v>
      </c>
      <c r="K26" s="91"/>
      <c r="L26" s="116">
        <v>73.900000000000006</v>
      </c>
      <c r="M26" s="91"/>
      <c r="N26" s="116">
        <v>73.900000000000006</v>
      </c>
      <c r="O26" s="91"/>
      <c r="P26" s="116">
        <v>73.900000000000006</v>
      </c>
      <c r="Q26" s="67"/>
      <c r="R26" s="91"/>
      <c r="S26" s="116">
        <v>73.900000000000006</v>
      </c>
      <c r="T26" s="91"/>
      <c r="U26" s="116">
        <v>76.599999999999994</v>
      </c>
      <c r="V26" s="91"/>
      <c r="W26" s="116">
        <v>76.599999999999994</v>
      </c>
      <c r="X26" s="67"/>
      <c r="Y26" s="67"/>
      <c r="Z26" s="67"/>
      <c r="AA26" s="91"/>
      <c r="AB26" s="3">
        <v>76.599999999999994</v>
      </c>
      <c r="AC26" s="92">
        <v>76.599999999999994</v>
      </c>
      <c r="AD26" s="67"/>
      <c r="AE26" s="91"/>
      <c r="AF26" s="4">
        <v>76.599999999999994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17.7</v>
      </c>
      <c r="K28" s="91"/>
      <c r="L28" s="116">
        <v>17.899999999999999</v>
      </c>
      <c r="M28" s="91"/>
      <c r="N28" s="116">
        <v>18.100000000000001</v>
      </c>
      <c r="O28" s="91"/>
      <c r="P28" s="116">
        <v>18.3</v>
      </c>
      <c r="Q28" s="67"/>
      <c r="R28" s="91"/>
      <c r="S28" s="116">
        <v>18.5</v>
      </c>
      <c r="T28" s="91"/>
      <c r="U28" s="116">
        <v>8.6</v>
      </c>
      <c r="V28" s="91"/>
      <c r="W28" s="116">
        <v>8.6999999999999993</v>
      </c>
      <c r="X28" s="67"/>
      <c r="Y28" s="67"/>
      <c r="Z28" s="67"/>
      <c r="AA28" s="91"/>
      <c r="AB28" s="3">
        <v>8.8000000000000007</v>
      </c>
      <c r="AC28" s="92">
        <v>8.9</v>
      </c>
      <c r="AD28" s="67"/>
      <c r="AE28" s="91"/>
      <c r="AF28" s="4">
        <v>9.1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40.9</v>
      </c>
      <c r="K32" s="91"/>
      <c r="L32" s="116">
        <v>40.9</v>
      </c>
      <c r="M32" s="91"/>
      <c r="N32" s="116">
        <v>40.9</v>
      </c>
      <c r="O32" s="91"/>
      <c r="P32" s="116">
        <v>40.9</v>
      </c>
      <c r="Q32" s="67"/>
      <c r="R32" s="91"/>
      <c r="S32" s="116">
        <v>40.9</v>
      </c>
      <c r="T32" s="91"/>
      <c r="U32" s="116">
        <v>42.2</v>
      </c>
      <c r="V32" s="91"/>
      <c r="W32" s="116">
        <v>42.2</v>
      </c>
      <c r="X32" s="67"/>
      <c r="Y32" s="67"/>
      <c r="Z32" s="67"/>
      <c r="AA32" s="91"/>
      <c r="AB32" s="3">
        <v>42.2</v>
      </c>
      <c r="AC32" s="92">
        <v>42.2</v>
      </c>
      <c r="AD32" s="67"/>
      <c r="AE32" s="91"/>
      <c r="AF32" s="4">
        <v>42.2</v>
      </c>
    </row>
    <row r="33" spans="5:33" ht="13.15" customHeight="1" x14ac:dyDescent="0.25">
      <c r="E33" s="97" t="s">
        <v>44</v>
      </c>
      <c r="F33" s="67"/>
      <c r="G33" s="67"/>
      <c r="H33" s="67"/>
      <c r="I33" s="94"/>
      <c r="J33" s="119">
        <v>15.6</v>
      </c>
      <c r="K33" s="91"/>
      <c r="L33" s="119">
        <v>15.8</v>
      </c>
      <c r="M33" s="91"/>
      <c r="N33" s="119">
        <v>16</v>
      </c>
      <c r="O33" s="91"/>
      <c r="P33" s="119">
        <v>16.100000000000001</v>
      </c>
      <c r="Q33" s="67"/>
      <c r="R33" s="91"/>
      <c r="S33" s="119">
        <v>16.3</v>
      </c>
      <c r="T33" s="91"/>
      <c r="U33" s="119">
        <v>8.4</v>
      </c>
      <c r="V33" s="91"/>
      <c r="W33" s="119">
        <v>8.4</v>
      </c>
      <c r="X33" s="67"/>
      <c r="Y33" s="67"/>
      <c r="Z33" s="67"/>
      <c r="AA33" s="91"/>
      <c r="AB33" s="9">
        <v>8.6</v>
      </c>
      <c r="AC33" s="98">
        <v>8.6999999999999993</v>
      </c>
      <c r="AD33" s="67"/>
      <c r="AE33" s="91"/>
      <c r="AF33" s="10">
        <v>8.8000000000000007</v>
      </c>
    </row>
    <row r="34" spans="5:33"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0.4</v>
      </c>
      <c r="V34" s="91"/>
      <c r="W34" s="117">
        <v>0.4</v>
      </c>
      <c r="X34" s="67"/>
      <c r="Y34" s="67"/>
      <c r="Z34" s="67"/>
      <c r="AA34" s="91"/>
      <c r="AB34" s="5">
        <v>0.4</v>
      </c>
      <c r="AC34" s="95">
        <v>0.4</v>
      </c>
      <c r="AD34" s="67"/>
      <c r="AE34" s="91"/>
      <c r="AF34" s="6">
        <v>0.4</v>
      </c>
    </row>
    <row r="35" spans="5:33" ht="20.25" customHeight="1" x14ac:dyDescent="0.25">
      <c r="E35" s="93" t="s">
        <v>949</v>
      </c>
      <c r="F35" s="67"/>
      <c r="G35" s="67"/>
      <c r="H35" s="67"/>
      <c r="I35" s="94"/>
      <c r="J35" s="117" t="s">
        <v>1037</v>
      </c>
      <c r="K35" s="91"/>
      <c r="L35" s="117" t="s">
        <v>1037</v>
      </c>
      <c r="M35" s="91"/>
      <c r="N35" s="117" t="s">
        <v>1037</v>
      </c>
      <c r="O35" s="91"/>
      <c r="P35" s="117" t="s">
        <v>1037</v>
      </c>
      <c r="Q35" s="67"/>
      <c r="R35" s="91"/>
      <c r="S35" s="117" t="s">
        <v>1037</v>
      </c>
      <c r="T35" s="91"/>
      <c r="U35" s="117" t="s">
        <v>1037</v>
      </c>
      <c r="V35" s="91"/>
      <c r="W35" s="117" t="s">
        <v>1037</v>
      </c>
      <c r="X35" s="67"/>
      <c r="Y35" s="67"/>
      <c r="Z35" s="67"/>
      <c r="AA35" s="91"/>
      <c r="AB35" s="5" t="s">
        <v>1037</v>
      </c>
      <c r="AC35" s="95" t="s">
        <v>1037</v>
      </c>
      <c r="AD35" s="67"/>
      <c r="AE35" s="91"/>
      <c r="AF35" s="6" t="s">
        <v>1037</v>
      </c>
    </row>
    <row r="36" spans="5:33"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3"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3"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3"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3"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3"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3"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c r="AG42" s="4"/>
    </row>
    <row r="43" spans="5:33" ht="20.25" customHeight="1" x14ac:dyDescent="0.25">
      <c r="E43" s="99" t="s">
        <v>951</v>
      </c>
      <c r="F43" s="100"/>
      <c r="G43" s="100"/>
      <c r="H43" s="100"/>
      <c r="I43" s="101"/>
      <c r="J43" s="120">
        <v>38</v>
      </c>
      <c r="K43" s="121"/>
      <c r="L43" s="120">
        <v>38</v>
      </c>
      <c r="M43" s="121"/>
      <c r="N43" s="120">
        <v>38</v>
      </c>
      <c r="O43" s="121"/>
      <c r="P43" s="120">
        <v>38</v>
      </c>
      <c r="Q43" s="122"/>
      <c r="R43" s="121"/>
      <c r="S43" s="120">
        <v>38</v>
      </c>
      <c r="T43" s="121"/>
      <c r="U43" s="120">
        <v>38</v>
      </c>
      <c r="V43" s="121"/>
      <c r="W43" s="120">
        <v>38</v>
      </c>
      <c r="X43" s="122"/>
      <c r="Y43" s="122"/>
      <c r="Z43" s="122"/>
      <c r="AA43" s="121"/>
      <c r="AB43" s="23">
        <v>38</v>
      </c>
      <c r="AC43" s="120">
        <v>38</v>
      </c>
      <c r="AD43" s="122"/>
      <c r="AE43" s="121"/>
      <c r="AF43" s="45">
        <v>38</v>
      </c>
      <c r="AG43" s="4"/>
    </row>
    <row r="44" spans="5:33" ht="22.5" customHeight="1" x14ac:dyDescent="0.25">
      <c r="E44" s="99" t="s">
        <v>85</v>
      </c>
      <c r="F44" s="100"/>
      <c r="G44" s="100"/>
      <c r="H44" s="100"/>
      <c r="I44" s="101"/>
      <c r="J44" s="120">
        <v>19</v>
      </c>
      <c r="K44" s="121"/>
      <c r="L44" s="120">
        <v>19</v>
      </c>
      <c r="M44" s="121"/>
      <c r="N44" s="120">
        <v>19</v>
      </c>
      <c r="O44" s="121"/>
      <c r="P44" s="120">
        <v>19</v>
      </c>
      <c r="Q44" s="122"/>
      <c r="R44" s="121"/>
      <c r="S44" s="120">
        <v>19</v>
      </c>
      <c r="T44" s="121"/>
      <c r="U44" s="120">
        <v>19</v>
      </c>
      <c r="V44" s="121"/>
      <c r="W44" s="120">
        <v>19</v>
      </c>
      <c r="X44" s="122"/>
      <c r="Y44" s="122"/>
      <c r="Z44" s="122"/>
      <c r="AA44" s="121"/>
      <c r="AB44" s="23">
        <v>19</v>
      </c>
      <c r="AC44" s="120">
        <v>19</v>
      </c>
      <c r="AD44" s="122"/>
      <c r="AE44" s="121"/>
      <c r="AF44" s="24">
        <v>19</v>
      </c>
    </row>
    <row r="45" spans="5:33"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3"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3"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3"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1" spans="5:5" x14ac:dyDescent="0.25">
      <c r="E51" s="17" t="s">
        <v>954</v>
      </c>
    </row>
  </sheetData>
  <sheetProtection algorithmName="SHA-512" hashValue="Zbeoi40TRRQT4KC5GtMz54zLpZZjhxOLBvo4gVdvgjPH6KRaIeSGEaI0OhOvtHCjZr9/4HLrNBx0p7BiEONHOw==" saltValue="NgB4slEh2/m4Hua8Pf71H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1" location="INDEX!A1" display="Return to Index" xr:uid="{AA0E6DB0-AAE4-40EB-889F-9D138D573FE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BEGA - Belgian Gardens (66/11kV)</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69"/>
  <dimension ref="A1:AJ53"/>
  <sheetViews>
    <sheetView showGridLines="0" topLeftCell="A13" workbookViewId="0">
      <selection activeCell="AN28" sqref="AN2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1675</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1676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v>
      </c>
      <c r="K26" s="91"/>
      <c r="L26" s="116">
        <v>5.6</v>
      </c>
      <c r="M26" s="91"/>
      <c r="N26" s="116">
        <v>5.6</v>
      </c>
      <c r="O26" s="91"/>
      <c r="P26" s="116">
        <v>5.6</v>
      </c>
      <c r="Q26" s="67"/>
      <c r="R26" s="91"/>
      <c r="S26" s="116">
        <v>5.6</v>
      </c>
      <c r="T26" s="91"/>
      <c r="U26" s="116">
        <v>6.5</v>
      </c>
      <c r="V26" s="91"/>
      <c r="W26" s="116">
        <v>6.5</v>
      </c>
      <c r="X26" s="67"/>
      <c r="Y26" s="67"/>
      <c r="Z26" s="67"/>
      <c r="AA26" s="91"/>
      <c r="AB26" s="3">
        <v>6.5</v>
      </c>
      <c r="AC26" s="92">
        <v>6.5</v>
      </c>
      <c r="AD26" s="67"/>
      <c r="AE26" s="91"/>
      <c r="AF26" s="4">
        <v>6.5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2.5</v>
      </c>
      <c r="K28" s="91"/>
      <c r="L28" s="116">
        <v>2.5</v>
      </c>
      <c r="M28" s="91"/>
      <c r="N28" s="116">
        <v>2.5</v>
      </c>
      <c r="O28" s="91"/>
      <c r="P28" s="116">
        <v>2.6</v>
      </c>
      <c r="Q28" s="67"/>
      <c r="R28" s="91"/>
      <c r="S28" s="116">
        <v>2.6</v>
      </c>
      <c r="T28" s="91"/>
      <c r="U28" s="116">
        <v>2</v>
      </c>
      <c r="V28" s="91"/>
      <c r="W28" s="116">
        <v>2</v>
      </c>
      <c r="X28" s="67"/>
      <c r="Y28" s="67"/>
      <c r="Z28" s="67"/>
      <c r="AA28" s="91"/>
      <c r="AB28" s="3">
        <v>2</v>
      </c>
      <c r="AC28" s="92">
        <v>2</v>
      </c>
      <c r="AD28" s="67"/>
      <c r="AE28" s="91"/>
      <c r="AF28" s="4">
        <v>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v>
      </c>
      <c r="K31" s="91"/>
      <c r="L31" s="118">
        <v>0.879</v>
      </c>
      <c r="M31" s="91"/>
      <c r="N31" s="118">
        <v>0.879</v>
      </c>
      <c r="O31" s="91"/>
      <c r="P31" s="118">
        <v>0.879</v>
      </c>
      <c r="Q31" s="67"/>
      <c r="R31" s="91"/>
      <c r="S31" s="118">
        <v>0.879</v>
      </c>
      <c r="T31" s="91"/>
      <c r="U31" s="118">
        <v>0.86699999999999999</v>
      </c>
      <c r="V31" s="91"/>
      <c r="W31" s="118">
        <v>0.86699999999999999</v>
      </c>
      <c r="X31" s="67"/>
      <c r="Y31" s="67"/>
      <c r="Z31" s="67"/>
      <c r="AA31" s="91"/>
      <c r="AB31" s="7">
        <v>0.86699999999999999</v>
      </c>
      <c r="AC31" s="96">
        <v>0.86699999999999999</v>
      </c>
      <c r="AD31" s="67"/>
      <c r="AE31" s="91"/>
      <c r="AF31" s="8">
        <v>0.86699999999999999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2.4</v>
      </c>
      <c r="K33" s="91"/>
      <c r="L33" s="119">
        <v>2.5</v>
      </c>
      <c r="M33" s="91"/>
      <c r="N33" s="119">
        <v>2.5</v>
      </c>
      <c r="O33" s="91"/>
      <c r="P33" s="119">
        <v>2.5</v>
      </c>
      <c r="Q33" s="67"/>
      <c r="R33" s="91"/>
      <c r="S33" s="119">
        <v>2.5</v>
      </c>
      <c r="T33" s="91"/>
      <c r="U33" s="119">
        <v>1.8</v>
      </c>
      <c r="V33" s="91"/>
      <c r="W33" s="119">
        <v>1.8</v>
      </c>
      <c r="X33" s="67"/>
      <c r="Y33" s="67"/>
      <c r="Z33" s="67"/>
      <c r="AA33" s="91"/>
      <c r="AB33" s="9">
        <v>1.8</v>
      </c>
      <c r="AC33" s="98">
        <v>1.8</v>
      </c>
      <c r="AD33" s="67"/>
      <c r="AE33" s="91"/>
      <c r="AF33" s="10">
        <v>1.9</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1677</v>
      </c>
      <c r="K35" s="91"/>
      <c r="L35" s="117" t="s">
        <v>1677</v>
      </c>
      <c r="M35" s="91"/>
      <c r="N35" s="117" t="s">
        <v>1677</v>
      </c>
      <c r="O35" s="91"/>
      <c r="P35" s="117" t="s">
        <v>1677</v>
      </c>
      <c r="Q35" s="67"/>
      <c r="R35" s="91"/>
      <c r="S35" s="117" t="s">
        <v>1677</v>
      </c>
      <c r="T35" s="91"/>
      <c r="U35" s="117" t="s">
        <v>1677</v>
      </c>
      <c r="V35" s="91"/>
      <c r="W35" s="117" t="s">
        <v>1677</v>
      </c>
      <c r="X35" s="67"/>
      <c r="Y35" s="67"/>
      <c r="Z35" s="67"/>
      <c r="AA35" s="91"/>
      <c r="AB35" s="5" t="s">
        <v>1677</v>
      </c>
      <c r="AC35" s="95" t="s">
        <v>1677</v>
      </c>
      <c r="AD35" s="67"/>
      <c r="AE35" s="91"/>
      <c r="AF35" s="6" t="s">
        <v>1677</v>
      </c>
    </row>
    <row r="36" spans="5:32" ht="13.15" customHeight="1" x14ac:dyDescent="0.25">
      <c r="E36" s="93" t="s">
        <v>56</v>
      </c>
      <c r="F36" s="67"/>
      <c r="G36" s="67"/>
      <c r="H36" s="67"/>
      <c r="I36" s="94"/>
      <c r="J36" s="116">
        <v>2.4</v>
      </c>
      <c r="K36" s="91"/>
      <c r="L36" s="116">
        <v>2.5</v>
      </c>
      <c r="M36" s="91"/>
      <c r="N36" s="116">
        <v>2.5</v>
      </c>
      <c r="O36" s="91"/>
      <c r="P36" s="116">
        <v>2.5</v>
      </c>
      <c r="Q36" s="67"/>
      <c r="R36" s="91"/>
      <c r="S36" s="116">
        <v>2.5</v>
      </c>
      <c r="T36" s="91"/>
      <c r="U36" s="116">
        <v>1.8</v>
      </c>
      <c r="V36" s="91"/>
      <c r="W36" s="116">
        <v>1.8</v>
      </c>
      <c r="X36" s="67"/>
      <c r="Y36" s="67"/>
      <c r="Z36" s="67"/>
      <c r="AA36" s="91"/>
      <c r="AB36" s="3">
        <v>1.8</v>
      </c>
      <c r="AC36" s="92">
        <v>1.8</v>
      </c>
      <c r="AD36" s="67"/>
      <c r="AE36" s="91"/>
      <c r="AF36" s="4">
        <v>1.9</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5</v>
      </c>
      <c r="K43" s="121"/>
      <c r="L43" s="120">
        <v>5</v>
      </c>
      <c r="M43" s="121"/>
      <c r="N43" s="120">
        <v>5</v>
      </c>
      <c r="O43" s="121"/>
      <c r="P43" s="120">
        <v>5</v>
      </c>
      <c r="Q43" s="122"/>
      <c r="R43" s="121"/>
      <c r="S43" s="120">
        <v>5</v>
      </c>
      <c r="T43" s="121"/>
      <c r="U43" s="125">
        <v>5</v>
      </c>
      <c r="V43" s="126"/>
      <c r="W43" s="120">
        <v>5</v>
      </c>
      <c r="X43" s="122"/>
      <c r="Y43" s="122"/>
      <c r="Z43" s="122"/>
      <c r="AA43" s="121"/>
      <c r="AB43" s="23">
        <v>5</v>
      </c>
      <c r="AC43" s="120">
        <v>5</v>
      </c>
      <c r="AD43" s="122"/>
      <c r="AE43" s="121"/>
      <c r="AF43" s="24">
        <v>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GjGAPCzJAPAj0ny79zpyE5OKrckS6+Z5POkbgGspUK5oQ6U+YwlF9Z0rv4ihIyXosUHGQPGUga4ashhusibQg==" saltValue="X7kMMtBwveP3+e2RHSjTq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D4E7135-DB05-4ED6-B87C-1665468DB0C1}"/>
    <hyperlink ref="E53" location="INDEX!A1" display="Return to Index" xr:uid="{2FCBDBD1-A443-4BC6-8AD9-A67E3BBA617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MILL - Millaroo (66/11kV)</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1"/>
  <dimension ref="A1:AJ53"/>
  <sheetViews>
    <sheetView showGridLines="0" topLeftCell="A31"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1678</v>
      </c>
      <c r="J3" s="69"/>
      <c r="K3" s="69"/>
      <c r="L3" s="69"/>
      <c r="M3" s="69"/>
      <c r="N3" s="69"/>
      <c r="O3" s="69"/>
      <c r="P3" s="69"/>
      <c r="Q3" s="69"/>
      <c r="R3" s="69"/>
      <c r="S3" s="69"/>
      <c r="V3" s="71" t="s">
        <v>929</v>
      </c>
      <c r="W3" s="69"/>
      <c r="Y3" s="72" t="s">
        <v>1098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1586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1680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7.6</v>
      </c>
      <c r="K26" s="91"/>
      <c r="L26" s="116">
        <v>7.6</v>
      </c>
      <c r="M26" s="91"/>
      <c r="N26" s="116">
        <v>7.6</v>
      </c>
      <c r="O26" s="91"/>
      <c r="P26" s="116">
        <v>7.6</v>
      </c>
      <c r="Q26" s="67"/>
      <c r="R26" s="91"/>
      <c r="S26" s="116">
        <v>7.6</v>
      </c>
      <c r="T26" s="91"/>
      <c r="U26" s="116">
        <v>8.5</v>
      </c>
      <c r="V26" s="91"/>
      <c r="W26" s="116">
        <v>8.5</v>
      </c>
      <c r="X26" s="67"/>
      <c r="Y26" s="67"/>
      <c r="Z26" s="67"/>
      <c r="AA26" s="91"/>
      <c r="AB26" s="3">
        <v>8.5</v>
      </c>
      <c r="AC26" s="92">
        <v>8.5</v>
      </c>
      <c r="AD26" s="67"/>
      <c r="AE26" s="91"/>
      <c r="AF26" s="4">
        <v>8.5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3.8</v>
      </c>
      <c r="K28" s="91"/>
      <c r="L28" s="116">
        <v>3.8</v>
      </c>
      <c r="M28" s="91"/>
      <c r="N28" s="116">
        <v>3.8</v>
      </c>
      <c r="O28" s="91"/>
      <c r="P28" s="116">
        <v>3.8</v>
      </c>
      <c r="Q28" s="67"/>
      <c r="R28" s="91"/>
      <c r="S28" s="116">
        <v>3.8</v>
      </c>
      <c r="T28" s="91"/>
      <c r="U28" s="116">
        <v>3.3</v>
      </c>
      <c r="V28" s="91"/>
      <c r="W28" s="116">
        <v>3.3</v>
      </c>
      <c r="X28" s="67"/>
      <c r="Y28" s="67"/>
      <c r="Z28" s="67"/>
      <c r="AA28" s="91"/>
      <c r="AB28" s="3">
        <v>3.3</v>
      </c>
      <c r="AC28" s="92">
        <v>3.3</v>
      </c>
      <c r="AD28" s="67"/>
      <c r="AE28" s="91"/>
      <c r="AF28" s="4">
        <v>3.4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3.6</v>
      </c>
      <c r="K33" s="91"/>
      <c r="L33" s="119">
        <v>3.6</v>
      </c>
      <c r="M33" s="91"/>
      <c r="N33" s="119">
        <v>3.6</v>
      </c>
      <c r="O33" s="91"/>
      <c r="P33" s="119">
        <v>3.6</v>
      </c>
      <c r="Q33" s="67"/>
      <c r="R33" s="91"/>
      <c r="S33" s="119">
        <v>3.6</v>
      </c>
      <c r="T33" s="91"/>
      <c r="U33" s="119">
        <v>3.2</v>
      </c>
      <c r="V33" s="91"/>
      <c r="W33" s="119">
        <v>3.2</v>
      </c>
      <c r="X33" s="67"/>
      <c r="Y33" s="67"/>
      <c r="Z33" s="67"/>
      <c r="AA33" s="91"/>
      <c r="AB33" s="9">
        <v>3.2</v>
      </c>
      <c r="AC33" s="98">
        <v>3.2</v>
      </c>
      <c r="AD33" s="67"/>
      <c r="AE33" s="91"/>
      <c r="AF33" s="10">
        <v>3.2</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6">
        <v>3.6</v>
      </c>
      <c r="K36" s="91"/>
      <c r="L36" s="116">
        <v>3.6</v>
      </c>
      <c r="M36" s="91"/>
      <c r="N36" s="116">
        <v>3.6</v>
      </c>
      <c r="O36" s="91"/>
      <c r="P36" s="116">
        <v>3.6</v>
      </c>
      <c r="Q36" s="67"/>
      <c r="R36" s="91"/>
      <c r="S36" s="116">
        <v>3.6</v>
      </c>
      <c r="T36" s="91"/>
      <c r="U36" s="116">
        <v>3.2</v>
      </c>
      <c r="V36" s="91"/>
      <c r="W36" s="116">
        <v>3.2</v>
      </c>
      <c r="X36" s="67"/>
      <c r="Y36" s="67"/>
      <c r="Z36" s="67"/>
      <c r="AA36" s="91"/>
      <c r="AB36" s="3">
        <v>3.2</v>
      </c>
      <c r="AC36" s="92">
        <v>3.2</v>
      </c>
      <c r="AD36" s="67"/>
      <c r="AE36" s="91"/>
      <c r="AF36" s="4">
        <v>3.2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13">
        <v>6.3</v>
      </c>
      <c r="V43" s="114"/>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1vsy5lnWnyB9aZywIdZ9/D6ZhGZpjnieuausyROcFKDXyksgRgUpRrwsnT2EdfO6BUdVf2oGDttjC7XeqpGpA==" saltValue="kaEKLbWOd1eR2k+jqC3v/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C1EEECD-259C-4479-8494-CB409E5BE282}"/>
    <hyperlink ref="E53" location="INDEX!A1" display="Return to Index" xr:uid="{563D7208-1E3A-440F-81E7-E4C45BABE39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MILM - Millmerran (33/11kV)</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72"/>
  <dimension ref="A1:AJ53"/>
  <sheetViews>
    <sheetView showGridLines="0" topLeftCell="A19"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1681</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1683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0.3</v>
      </c>
      <c r="K26" s="91"/>
      <c r="L26" s="116">
        <v>0.3</v>
      </c>
      <c r="M26" s="91"/>
      <c r="N26" s="116">
        <v>0.3</v>
      </c>
      <c r="O26" s="91"/>
      <c r="P26" s="116">
        <v>0.3</v>
      </c>
      <c r="Q26" s="67"/>
      <c r="R26" s="91"/>
      <c r="S26" s="116">
        <v>0.3</v>
      </c>
      <c r="T26" s="91"/>
      <c r="U26" s="116">
        <v>0.3</v>
      </c>
      <c r="V26" s="91"/>
      <c r="W26" s="116">
        <v>0.3</v>
      </c>
      <c r="X26" s="67"/>
      <c r="Y26" s="67"/>
      <c r="Z26" s="67"/>
      <c r="AA26" s="91"/>
      <c r="AB26" s="3">
        <v>0.3</v>
      </c>
      <c r="AC26" s="92">
        <v>0.3</v>
      </c>
      <c r="AD26" s="67"/>
      <c r="AE26" s="91"/>
      <c r="AF26" s="4">
        <v>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0.3</v>
      </c>
      <c r="K28" s="91"/>
      <c r="L28" s="116">
        <v>0.3</v>
      </c>
      <c r="M28" s="91"/>
      <c r="N28" s="116">
        <v>0.3</v>
      </c>
      <c r="O28" s="91"/>
      <c r="P28" s="116">
        <v>0.3</v>
      </c>
      <c r="Q28" s="67"/>
      <c r="R28" s="91"/>
      <c r="S28" s="116">
        <v>0.3</v>
      </c>
      <c r="T28" s="91"/>
      <c r="U28" s="116">
        <v>0.3</v>
      </c>
      <c r="V28" s="91"/>
      <c r="W28" s="116">
        <v>0.3</v>
      </c>
      <c r="X28" s="67"/>
      <c r="Y28" s="67"/>
      <c r="Z28" s="67"/>
      <c r="AA28" s="91"/>
      <c r="AB28" s="3">
        <v>0.3</v>
      </c>
      <c r="AC28" s="92">
        <v>0.3</v>
      </c>
      <c r="AD28" s="67"/>
      <c r="AE28" s="91"/>
      <c r="AF28" s="4">
        <v>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v>
      </c>
      <c r="K31" s="91"/>
      <c r="L31" s="118">
        <v>0.85</v>
      </c>
      <c r="M31" s="91"/>
      <c r="N31" s="118">
        <v>0.85</v>
      </c>
      <c r="O31" s="91"/>
      <c r="P31" s="118">
        <v>0.85</v>
      </c>
      <c r="Q31" s="67"/>
      <c r="R31" s="91"/>
      <c r="S31" s="118">
        <v>0.85</v>
      </c>
      <c r="T31" s="91"/>
      <c r="U31" s="118">
        <v>0.85</v>
      </c>
      <c r="V31" s="91"/>
      <c r="W31" s="118">
        <v>0.85</v>
      </c>
      <c r="X31" s="67"/>
      <c r="Y31" s="67"/>
      <c r="Z31" s="67"/>
      <c r="AA31" s="91"/>
      <c r="AB31" s="7">
        <v>0.85</v>
      </c>
      <c r="AC31" s="96">
        <v>0.85</v>
      </c>
      <c r="AD31" s="67"/>
      <c r="AE31" s="91"/>
      <c r="AF31" s="8">
        <v>0.85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0.3</v>
      </c>
      <c r="K33" s="91"/>
      <c r="L33" s="119">
        <v>0.3</v>
      </c>
      <c r="M33" s="91"/>
      <c r="N33" s="119">
        <v>0.3</v>
      </c>
      <c r="O33" s="91"/>
      <c r="P33" s="119">
        <v>0.3</v>
      </c>
      <c r="Q33" s="67"/>
      <c r="R33" s="91"/>
      <c r="S33" s="119">
        <v>0.3</v>
      </c>
      <c r="T33" s="91"/>
      <c r="U33" s="119">
        <v>0.3</v>
      </c>
      <c r="V33" s="91"/>
      <c r="W33" s="119">
        <v>0.3</v>
      </c>
      <c r="X33" s="67"/>
      <c r="Y33" s="67"/>
      <c r="Z33" s="67"/>
      <c r="AA33" s="91"/>
      <c r="AB33" s="9">
        <v>0.3</v>
      </c>
      <c r="AC33" s="98">
        <v>0.3</v>
      </c>
      <c r="AD33" s="67"/>
      <c r="AE33" s="91"/>
      <c r="AF33" s="10">
        <v>0.3</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1620</v>
      </c>
      <c r="K35" s="91"/>
      <c r="L35" s="117" t="s">
        <v>1620</v>
      </c>
      <c r="M35" s="91"/>
      <c r="N35" s="117" t="s">
        <v>1620</v>
      </c>
      <c r="O35" s="91"/>
      <c r="P35" s="117" t="s">
        <v>1620</v>
      </c>
      <c r="Q35" s="67"/>
      <c r="R35" s="91"/>
      <c r="S35" s="117" t="s">
        <v>1620</v>
      </c>
      <c r="T35" s="91"/>
      <c r="U35" s="117" t="s">
        <v>1620</v>
      </c>
      <c r="V35" s="91"/>
      <c r="W35" s="117" t="s">
        <v>1620</v>
      </c>
      <c r="X35" s="67"/>
      <c r="Y35" s="67"/>
      <c r="Z35" s="67"/>
      <c r="AA35" s="91"/>
      <c r="AB35" s="5" t="s">
        <v>1620</v>
      </c>
      <c r="AC35" s="95" t="s">
        <v>1620</v>
      </c>
      <c r="AD35" s="67"/>
      <c r="AE35" s="91"/>
      <c r="AF35" s="6" t="s">
        <v>1620</v>
      </c>
    </row>
    <row r="36" spans="5:32" ht="13.15" customHeight="1" x14ac:dyDescent="0.25">
      <c r="E36" s="93" t="s">
        <v>56</v>
      </c>
      <c r="F36" s="67"/>
      <c r="G36" s="67"/>
      <c r="H36" s="67"/>
      <c r="I36" s="94"/>
      <c r="J36" s="116">
        <v>0.3</v>
      </c>
      <c r="K36" s="91"/>
      <c r="L36" s="116">
        <v>0.3</v>
      </c>
      <c r="M36" s="91"/>
      <c r="N36" s="116">
        <v>0.3</v>
      </c>
      <c r="O36" s="91"/>
      <c r="P36" s="116">
        <v>0.3</v>
      </c>
      <c r="Q36" s="67"/>
      <c r="R36" s="91"/>
      <c r="S36" s="116">
        <v>0.3</v>
      </c>
      <c r="T36" s="91"/>
      <c r="U36" s="116">
        <v>0.3</v>
      </c>
      <c r="V36" s="91"/>
      <c r="W36" s="116">
        <v>0.3</v>
      </c>
      <c r="X36" s="67"/>
      <c r="Y36" s="67"/>
      <c r="Z36" s="67"/>
      <c r="AA36" s="91"/>
      <c r="AB36" s="3">
        <v>0.3</v>
      </c>
      <c r="AC36" s="92">
        <v>0.3</v>
      </c>
      <c r="AD36" s="67"/>
      <c r="AE36" s="91"/>
      <c r="AF36" s="4">
        <v>0.3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0.25</v>
      </c>
      <c r="K43" s="121"/>
      <c r="L43" s="120">
        <f>J43</f>
        <v>0.25</v>
      </c>
      <c r="M43" s="121"/>
      <c r="N43" s="120">
        <f>J43</f>
        <v>0.25</v>
      </c>
      <c r="O43" s="121"/>
      <c r="P43" s="120">
        <f>J43</f>
        <v>0.25</v>
      </c>
      <c r="Q43" s="122"/>
      <c r="R43" s="121"/>
      <c r="S43" s="120">
        <f>J43</f>
        <v>0.25</v>
      </c>
      <c r="T43" s="121"/>
      <c r="U43" s="125">
        <f>J43</f>
        <v>0.25</v>
      </c>
      <c r="V43" s="126"/>
      <c r="W43" s="120">
        <f>J43</f>
        <v>0.25</v>
      </c>
      <c r="X43" s="122"/>
      <c r="Y43" s="122"/>
      <c r="Z43" s="122"/>
      <c r="AA43" s="121"/>
      <c r="AB43" s="23">
        <f>J43</f>
        <v>0.25</v>
      </c>
      <c r="AC43" s="120">
        <f>J43</f>
        <v>0.25</v>
      </c>
      <c r="AD43" s="122"/>
      <c r="AE43" s="121"/>
      <c r="AF43" s="24">
        <f>J43</f>
        <v>0.25</v>
      </c>
    </row>
    <row r="44" spans="5:32" ht="22.5" customHeight="1" x14ac:dyDescent="0.25">
      <c r="E44" s="99" t="s">
        <v>85</v>
      </c>
      <c r="F44" s="100"/>
      <c r="G44" s="100"/>
      <c r="H44" s="100"/>
      <c r="I44" s="101"/>
      <c r="J44" s="120">
        <v>0</v>
      </c>
      <c r="K44" s="121"/>
      <c r="L44" s="120">
        <f>J44</f>
        <v>0</v>
      </c>
      <c r="M44" s="121"/>
      <c r="N44" s="120">
        <f>J44</f>
        <v>0</v>
      </c>
      <c r="O44" s="121"/>
      <c r="P44" s="120">
        <f>J44</f>
        <v>0</v>
      </c>
      <c r="Q44" s="122"/>
      <c r="R44" s="121"/>
      <c r="S44" s="120">
        <f>J44</f>
        <v>0</v>
      </c>
      <c r="T44" s="121"/>
      <c r="U44" s="120">
        <f>J44</f>
        <v>0</v>
      </c>
      <c r="V44" s="121"/>
      <c r="W44" s="120">
        <f>J44</f>
        <v>0</v>
      </c>
      <c r="X44" s="122"/>
      <c r="Y44" s="122"/>
      <c r="Z44" s="122"/>
      <c r="AA44" s="121"/>
      <c r="AB44" s="23">
        <f>J44</f>
        <v>0</v>
      </c>
      <c r="AC44" s="120">
        <f>J44</f>
        <v>0</v>
      </c>
      <c r="AD44" s="122"/>
      <c r="AE44" s="121"/>
      <c r="AF44" s="24">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LJiQ3itFN/bGOUmBHLvu7raTRdxK+yxHBJnH2jFfGwdu9nB8BczTs6ewEZhChTp9KkFEQeaqrVQaAHQhTtKwQ==" saltValue="sRNfEcs+YPFC4hE6SeigW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418B5A1-C817-4B91-8BD7-DACF46799FBA}"/>
    <hyperlink ref="E53" location="INDEX!A1" display="Return to Index" xr:uid="{D1C8E718-3F8C-4BDE-AAB4-A6A53889B6A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MING - Mingela (66/11kV)</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73"/>
  <dimension ref="A1:AJ50"/>
  <sheetViews>
    <sheetView showGridLines="0" topLeftCell="A7" workbookViewId="0">
      <selection activeCell="AN50" sqref="AN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1684</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1685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6.1</v>
      </c>
      <c r="K26" s="91"/>
      <c r="L26" s="116">
        <v>6.1</v>
      </c>
      <c r="M26" s="91"/>
      <c r="N26" s="116">
        <v>6.1</v>
      </c>
      <c r="O26" s="91"/>
      <c r="P26" s="116">
        <v>6.1</v>
      </c>
      <c r="Q26" s="67"/>
      <c r="R26" s="91"/>
      <c r="S26" s="116">
        <v>6.1</v>
      </c>
      <c r="T26" s="91"/>
      <c r="U26" s="116">
        <v>7</v>
      </c>
      <c r="V26" s="91"/>
      <c r="W26" s="116">
        <v>7</v>
      </c>
      <c r="X26" s="67"/>
      <c r="Y26" s="67"/>
      <c r="Z26" s="67"/>
      <c r="AA26" s="91"/>
      <c r="AB26" s="3">
        <v>7</v>
      </c>
      <c r="AC26" s="92">
        <v>7</v>
      </c>
      <c r="AD26" s="67"/>
      <c r="AE26" s="91"/>
      <c r="AF26" s="4">
        <v>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3.9</v>
      </c>
      <c r="K28" s="91"/>
      <c r="L28" s="116">
        <v>3.9</v>
      </c>
      <c r="M28" s="91"/>
      <c r="N28" s="116">
        <v>3.9</v>
      </c>
      <c r="O28" s="91"/>
      <c r="P28" s="116">
        <v>4</v>
      </c>
      <c r="Q28" s="67"/>
      <c r="R28" s="91"/>
      <c r="S28" s="116">
        <v>4</v>
      </c>
      <c r="T28" s="91"/>
      <c r="U28" s="116">
        <v>2.5</v>
      </c>
      <c r="V28" s="91"/>
      <c r="W28" s="116">
        <v>2.5</v>
      </c>
      <c r="X28" s="67"/>
      <c r="Y28" s="67"/>
      <c r="Z28" s="67"/>
      <c r="AA28" s="91"/>
      <c r="AB28" s="3">
        <v>2.5</v>
      </c>
      <c r="AC28" s="92">
        <v>2.5</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0.96099999999999997</v>
      </c>
      <c r="K31" s="91"/>
      <c r="L31" s="118">
        <v>0.96099999999999997</v>
      </c>
      <c r="M31" s="91"/>
      <c r="N31" s="118">
        <v>0.96099999999999997</v>
      </c>
      <c r="O31" s="91"/>
      <c r="P31" s="118">
        <v>0.96099999999999997</v>
      </c>
      <c r="Q31" s="67"/>
      <c r="R31" s="91"/>
      <c r="S31" s="118">
        <v>0.96099999999999997</v>
      </c>
      <c r="T31" s="91"/>
      <c r="U31" s="118">
        <v>0.97499999999999998</v>
      </c>
      <c r="V31" s="91"/>
      <c r="W31" s="118">
        <v>0.97499999999999998</v>
      </c>
      <c r="X31" s="67"/>
      <c r="Y31" s="67"/>
      <c r="Z31" s="67"/>
      <c r="AA31" s="91"/>
      <c r="AB31" s="7">
        <v>0.97499999999999998</v>
      </c>
      <c r="AC31" s="96">
        <v>0.97499999999999998</v>
      </c>
      <c r="AD31" s="67"/>
      <c r="AE31" s="91"/>
      <c r="AF31" s="8">
        <v>0.97499999999999998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3.4</v>
      </c>
      <c r="K33" s="91"/>
      <c r="L33" s="119">
        <v>3.4</v>
      </c>
      <c r="M33" s="91"/>
      <c r="N33" s="119">
        <v>3.4</v>
      </c>
      <c r="O33" s="91"/>
      <c r="P33" s="119">
        <v>3.4</v>
      </c>
      <c r="Q33" s="67"/>
      <c r="R33" s="91"/>
      <c r="S33" s="119">
        <v>3.5</v>
      </c>
      <c r="T33" s="91"/>
      <c r="U33" s="119">
        <v>2.4</v>
      </c>
      <c r="V33" s="91"/>
      <c r="W33" s="119">
        <v>2.4</v>
      </c>
      <c r="X33" s="67"/>
      <c r="Y33" s="67"/>
      <c r="Z33" s="67"/>
      <c r="AA33" s="91"/>
      <c r="AB33" s="9">
        <v>2.4</v>
      </c>
      <c r="AC33" s="98">
        <v>2.4</v>
      </c>
      <c r="AD33" s="67"/>
      <c r="AE33" s="91"/>
      <c r="AF33" s="10">
        <v>2.4</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1539</v>
      </c>
      <c r="K35" s="91"/>
      <c r="L35" s="117" t="s">
        <v>1539</v>
      </c>
      <c r="M35" s="91"/>
      <c r="N35" s="117" t="s">
        <v>1539</v>
      </c>
      <c r="O35" s="91"/>
      <c r="P35" s="117" t="s">
        <v>1539</v>
      </c>
      <c r="Q35" s="67"/>
      <c r="R35" s="91"/>
      <c r="S35" s="117" t="s">
        <v>1539</v>
      </c>
      <c r="T35" s="91"/>
      <c r="U35" s="117" t="s">
        <v>1539</v>
      </c>
      <c r="V35" s="91"/>
      <c r="W35" s="117" t="s">
        <v>1539</v>
      </c>
      <c r="X35" s="67"/>
      <c r="Y35" s="67"/>
      <c r="Z35" s="67"/>
      <c r="AA35" s="91"/>
      <c r="AB35" s="5" t="s">
        <v>1539</v>
      </c>
      <c r="AC35" s="95" t="s">
        <v>1539</v>
      </c>
      <c r="AD35" s="67"/>
      <c r="AE35" s="91"/>
      <c r="AF35" s="6" t="s">
        <v>1539</v>
      </c>
    </row>
    <row r="36" spans="5:32" ht="13.15" customHeight="1" x14ac:dyDescent="0.25">
      <c r="E36" s="93" t="s">
        <v>56</v>
      </c>
      <c r="F36" s="67"/>
      <c r="G36" s="67"/>
      <c r="H36" s="67"/>
      <c r="I36" s="94"/>
      <c r="J36" s="116">
        <v>3.4</v>
      </c>
      <c r="K36" s="91"/>
      <c r="L36" s="116">
        <v>3.4</v>
      </c>
      <c r="M36" s="91"/>
      <c r="N36" s="116">
        <v>3.4</v>
      </c>
      <c r="O36" s="91"/>
      <c r="P36" s="116">
        <v>3.4</v>
      </c>
      <c r="Q36" s="67"/>
      <c r="R36" s="91"/>
      <c r="S36" s="116">
        <v>3.5</v>
      </c>
      <c r="T36" s="91"/>
      <c r="U36" s="116">
        <v>2.4</v>
      </c>
      <c r="V36" s="91"/>
      <c r="W36" s="116">
        <v>2.4</v>
      </c>
      <c r="X36" s="67"/>
      <c r="Y36" s="67"/>
      <c r="Z36" s="67"/>
      <c r="AA36" s="91"/>
      <c r="AB36" s="3">
        <v>2.4</v>
      </c>
      <c r="AC36" s="92">
        <v>2.4</v>
      </c>
      <c r="AD36" s="67"/>
      <c r="AE36" s="91"/>
      <c r="AF36" s="4">
        <v>2.4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3.2</v>
      </c>
      <c r="K39" s="91"/>
      <c r="L39" s="116">
        <v>3.2</v>
      </c>
      <c r="M39" s="91"/>
      <c r="N39" s="116">
        <v>3.2</v>
      </c>
      <c r="O39" s="91"/>
      <c r="P39" s="116">
        <v>3.2</v>
      </c>
      <c r="Q39" s="67"/>
      <c r="R39" s="91"/>
      <c r="S39" s="116">
        <v>3.2</v>
      </c>
      <c r="T39" s="91"/>
      <c r="U39" s="116">
        <v>3.2</v>
      </c>
      <c r="V39" s="91"/>
      <c r="W39" s="116">
        <v>3.2</v>
      </c>
      <c r="X39" s="67"/>
      <c r="Y39" s="67"/>
      <c r="Z39" s="67"/>
      <c r="AA39" s="91"/>
      <c r="AB39" s="3">
        <v>3.2</v>
      </c>
      <c r="AC39" s="92">
        <v>3.2</v>
      </c>
      <c r="AD39" s="67"/>
      <c r="AE39" s="91"/>
      <c r="AF39" s="4">
        <v>3.2</v>
      </c>
    </row>
    <row r="40" spans="5:32" x14ac:dyDescent="0.25">
      <c r="E40" s="93" t="s">
        <v>73</v>
      </c>
      <c r="F40" s="67"/>
      <c r="G40" s="67"/>
      <c r="H40" s="67"/>
      <c r="I40" s="94"/>
      <c r="J40" s="116">
        <v>1.6</v>
      </c>
      <c r="K40" s="91"/>
      <c r="L40" s="116">
        <v>1.6</v>
      </c>
      <c r="M40" s="91"/>
      <c r="N40" s="116">
        <v>1.6</v>
      </c>
      <c r="O40" s="91"/>
      <c r="P40" s="116">
        <v>1.6</v>
      </c>
      <c r="Q40" s="67"/>
      <c r="R40" s="91"/>
      <c r="S40" s="116">
        <v>1.6</v>
      </c>
      <c r="T40" s="91"/>
      <c r="U40" s="116">
        <v>1.6</v>
      </c>
      <c r="V40" s="91"/>
      <c r="W40" s="116">
        <v>1.6</v>
      </c>
      <c r="X40" s="67"/>
      <c r="Y40" s="67"/>
      <c r="Z40" s="67"/>
      <c r="AA40" s="91"/>
      <c r="AB40" s="3">
        <v>1.6</v>
      </c>
      <c r="AC40" s="92">
        <v>1.6</v>
      </c>
      <c r="AD40" s="67"/>
      <c r="AE40" s="91"/>
      <c r="AF40" s="4">
        <v>1.6</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33.7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ht="33" customHeight="1"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18"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75" thickBot="1" x14ac:dyDescent="0.3">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15.75" thickTop="1" x14ac:dyDescent="0.25"/>
    <row r="50" spans="5:5" x14ac:dyDescent="0.25">
      <c r="E50" s="17" t="s">
        <v>954</v>
      </c>
    </row>
  </sheetData>
  <sheetProtection algorithmName="SHA-512" hashValue="G5Oe1EsKq0wuC7yBB0NMOaX0PzhZjZ3KmVh0rQaDs6a3EPncYdzDCcXas8kQ6hvlEzdkfelzZ+u7NXaBtqFpFw==" saltValue="fzCJoHRbDGNoWKCFaFVUY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BF249A3-52C2-41D2-8FF6-6D72DE72B2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MIRA - Mirani (66/11kV)</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75"/>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1686</v>
      </c>
      <c r="J3" s="69"/>
      <c r="K3" s="69"/>
      <c r="L3" s="69"/>
      <c r="M3" s="69"/>
      <c r="N3" s="69"/>
      <c r="O3" s="69"/>
      <c r="P3" s="69"/>
      <c r="Q3" s="69"/>
      <c r="R3" s="69"/>
      <c r="S3" s="69"/>
      <c r="V3" s="71" t="s">
        <v>929</v>
      </c>
      <c r="W3" s="69"/>
      <c r="Y3" s="72" t="s">
        <v>1687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1688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1689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1690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2.25</v>
      </c>
      <c r="K26" s="91"/>
      <c r="L26" s="116">
        <v>3.2</v>
      </c>
      <c r="M26" s="91"/>
      <c r="N26" s="116">
        <v>3.2</v>
      </c>
      <c r="O26" s="91"/>
      <c r="P26" s="116">
        <v>3.2</v>
      </c>
      <c r="Q26" s="67"/>
      <c r="R26" s="91"/>
      <c r="S26" s="116">
        <v>3.2</v>
      </c>
      <c r="T26" s="91"/>
      <c r="U26" s="116">
        <v>2.25</v>
      </c>
      <c r="V26" s="91"/>
      <c r="W26" s="116">
        <v>2.25</v>
      </c>
      <c r="X26" s="67"/>
      <c r="Y26" s="67"/>
      <c r="Z26" s="67"/>
      <c r="AA26" s="91"/>
      <c r="AB26" s="3">
        <v>3.2</v>
      </c>
      <c r="AC26" s="92">
        <v>3.2</v>
      </c>
      <c r="AD26" s="67"/>
      <c r="AE26" s="91"/>
      <c r="AF26" s="4">
        <v>3.2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2.2000000000000002</v>
      </c>
      <c r="K28" s="91"/>
      <c r="L28" s="116">
        <v>2.2000000000000002</v>
      </c>
      <c r="M28" s="91"/>
      <c r="N28" s="116">
        <v>2.2000000000000002</v>
      </c>
      <c r="O28" s="91"/>
      <c r="P28" s="116">
        <v>2.2000000000000002</v>
      </c>
      <c r="Q28" s="67"/>
      <c r="R28" s="91"/>
      <c r="S28" s="116">
        <v>2.2000000000000002</v>
      </c>
      <c r="T28" s="91"/>
      <c r="U28" s="116">
        <v>2.2000000000000002</v>
      </c>
      <c r="V28" s="91"/>
      <c r="W28" s="116">
        <v>2.2000000000000002</v>
      </c>
      <c r="X28" s="67"/>
      <c r="Y28" s="67"/>
      <c r="Z28" s="67"/>
      <c r="AA28" s="91"/>
      <c r="AB28" s="3">
        <v>2.2000000000000002</v>
      </c>
      <c r="AC28" s="92">
        <v>2.2000000000000002</v>
      </c>
      <c r="AD28" s="67"/>
      <c r="AE28" s="91"/>
      <c r="AF28" s="4">
        <v>2.2000000000000002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v>
      </c>
      <c r="K31" s="91"/>
      <c r="L31" s="118">
        <v>0.98</v>
      </c>
      <c r="M31" s="91"/>
      <c r="N31" s="118">
        <v>0.98</v>
      </c>
      <c r="O31" s="91"/>
      <c r="P31" s="118">
        <v>0.98</v>
      </c>
      <c r="Q31" s="67"/>
      <c r="R31" s="91"/>
      <c r="S31" s="118">
        <v>0.98</v>
      </c>
      <c r="T31" s="91"/>
      <c r="U31" s="118">
        <v>0.96</v>
      </c>
      <c r="V31" s="91"/>
      <c r="W31" s="118">
        <v>0.96</v>
      </c>
      <c r="X31" s="67"/>
      <c r="Y31" s="67"/>
      <c r="Z31" s="67"/>
      <c r="AA31" s="91"/>
      <c r="AB31" s="7">
        <v>0.96</v>
      </c>
      <c r="AC31" s="96">
        <v>0.96</v>
      </c>
      <c r="AD31" s="67"/>
      <c r="AE31" s="91"/>
      <c r="AF31" s="8">
        <v>0.96</v>
      </c>
    </row>
    <row r="32" spans="4:32" ht="13.15" customHeight="1" x14ac:dyDescent="0.25">
      <c r="E32" s="93" t="s">
        <v>40</v>
      </c>
      <c r="F32" s="67"/>
      <c r="G32" s="67"/>
      <c r="H32" s="67"/>
      <c r="I32" s="94"/>
      <c r="J32" s="116">
        <v>1.575</v>
      </c>
      <c r="K32" s="91"/>
      <c r="L32" s="116">
        <v>0</v>
      </c>
      <c r="M32" s="91"/>
      <c r="N32" s="116">
        <v>0</v>
      </c>
      <c r="O32" s="91"/>
      <c r="P32" s="116">
        <v>0</v>
      </c>
      <c r="Q32" s="67"/>
      <c r="R32" s="91"/>
      <c r="S32" s="116">
        <v>0</v>
      </c>
      <c r="T32" s="91"/>
      <c r="U32" s="116">
        <v>1.575</v>
      </c>
      <c r="V32" s="91"/>
      <c r="W32" s="116">
        <v>1.575</v>
      </c>
      <c r="X32" s="67"/>
      <c r="Y32" s="67"/>
      <c r="Z32" s="67"/>
      <c r="AA32" s="91"/>
      <c r="AB32" s="3">
        <v>0</v>
      </c>
      <c r="AC32" s="92">
        <v>0</v>
      </c>
      <c r="AD32" s="67"/>
      <c r="AE32" s="91"/>
      <c r="AF32" s="4">
        <v>0</v>
      </c>
    </row>
    <row r="33" spans="5:32" ht="13.15" customHeight="1" x14ac:dyDescent="0.25">
      <c r="E33" s="97" t="s">
        <v>44</v>
      </c>
      <c r="F33" s="67"/>
      <c r="G33" s="67"/>
      <c r="H33" s="67"/>
      <c r="I33" s="94"/>
      <c r="J33" s="119">
        <v>1.9</v>
      </c>
      <c r="K33" s="91"/>
      <c r="L33" s="119">
        <v>1.9</v>
      </c>
      <c r="M33" s="91"/>
      <c r="N33" s="119">
        <v>1.9</v>
      </c>
      <c r="O33" s="91"/>
      <c r="P33" s="119">
        <v>1.9</v>
      </c>
      <c r="Q33" s="67"/>
      <c r="R33" s="91"/>
      <c r="S33" s="119">
        <v>1.9</v>
      </c>
      <c r="T33" s="91"/>
      <c r="U33" s="119">
        <v>2</v>
      </c>
      <c r="V33" s="91"/>
      <c r="W33" s="119">
        <v>2</v>
      </c>
      <c r="X33" s="67"/>
      <c r="Y33" s="67"/>
      <c r="Z33" s="67"/>
      <c r="AA33" s="91"/>
      <c r="AB33" s="9">
        <v>2</v>
      </c>
      <c r="AC33" s="98">
        <v>2</v>
      </c>
      <c r="AD33" s="67"/>
      <c r="AE33" s="91"/>
      <c r="AF33" s="10">
        <v>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1227</v>
      </c>
      <c r="K35" s="91"/>
      <c r="L35" s="117" t="s">
        <v>1227</v>
      </c>
      <c r="M35" s="91"/>
      <c r="N35" s="117" t="s">
        <v>1227</v>
      </c>
      <c r="O35" s="91"/>
      <c r="P35" s="117" t="s">
        <v>1227</v>
      </c>
      <c r="Q35" s="67"/>
      <c r="R35" s="91"/>
      <c r="S35" s="117" t="s">
        <v>1227</v>
      </c>
      <c r="T35" s="91"/>
      <c r="U35" s="117" t="s">
        <v>1227</v>
      </c>
      <c r="V35" s="91"/>
      <c r="W35" s="117" t="s">
        <v>1227</v>
      </c>
      <c r="X35" s="67"/>
      <c r="Y35" s="67"/>
      <c r="Z35" s="67"/>
      <c r="AA35" s="91"/>
      <c r="AB35" s="5" t="s">
        <v>1227</v>
      </c>
      <c r="AC35" s="95" t="s">
        <v>1227</v>
      </c>
      <c r="AD35" s="67"/>
      <c r="AE35" s="91"/>
      <c r="AF35" s="6" t="s">
        <v>1227</v>
      </c>
    </row>
    <row r="36" spans="5:32" ht="13.15" customHeight="1" x14ac:dyDescent="0.25">
      <c r="E36" s="93" t="s">
        <v>56</v>
      </c>
      <c r="F36" s="67"/>
      <c r="G36" s="67"/>
      <c r="H36" s="67"/>
      <c r="I36" s="94"/>
      <c r="J36" s="116">
        <f>J33-J32</f>
        <v>0.32499999999999996</v>
      </c>
      <c r="K36" s="91"/>
      <c r="L36" s="183">
        <f>L33-L32</f>
        <v>1.9</v>
      </c>
      <c r="M36" s="91"/>
      <c r="N36" s="183">
        <f>N33-N32</f>
        <v>1.9</v>
      </c>
      <c r="O36" s="91"/>
      <c r="P36" s="116">
        <v>1.9</v>
      </c>
      <c r="Q36" s="67"/>
      <c r="R36" s="91"/>
      <c r="S36" s="183">
        <f>S33-S32</f>
        <v>1.9</v>
      </c>
      <c r="T36" s="91"/>
      <c r="U36" s="183">
        <f>U33-U32</f>
        <v>0.42500000000000004</v>
      </c>
      <c r="V36" s="91"/>
      <c r="W36" s="116">
        <f>W33-W32</f>
        <v>0.42500000000000004</v>
      </c>
      <c r="X36" s="67"/>
      <c r="Y36" s="67"/>
      <c r="Z36" s="67"/>
      <c r="AA36" s="91"/>
      <c r="AB36" s="43">
        <f>AB33-AB32</f>
        <v>2</v>
      </c>
      <c r="AC36" s="186">
        <v>2</v>
      </c>
      <c r="AD36" s="187"/>
      <c r="AE36" s="188"/>
      <c r="AF36" s="42">
        <v>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12</v>
      </c>
      <c r="M40" s="91"/>
      <c r="N40" s="116">
        <v>12</v>
      </c>
      <c r="O40" s="91"/>
      <c r="P40" s="116">
        <v>12</v>
      </c>
      <c r="Q40" s="67"/>
      <c r="R40" s="91"/>
      <c r="S40" s="116">
        <v>12</v>
      </c>
      <c r="T40" s="91"/>
      <c r="U40" s="116">
        <v>1</v>
      </c>
      <c r="V40" s="91"/>
      <c r="W40" s="116">
        <v>1</v>
      </c>
      <c r="X40" s="67"/>
      <c r="Y40" s="67"/>
      <c r="Z40" s="67"/>
      <c r="AA40" s="91"/>
      <c r="AB40" s="3">
        <v>12</v>
      </c>
      <c r="AC40" s="92">
        <v>12</v>
      </c>
      <c r="AD40" s="67"/>
      <c r="AE40" s="91"/>
      <c r="AF40" s="4">
        <v>12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1.5</v>
      </c>
      <c r="K43" s="91"/>
      <c r="L43" s="95">
        <v>3</v>
      </c>
      <c r="M43" s="91"/>
      <c r="N43" s="95">
        <v>3</v>
      </c>
      <c r="O43" s="91"/>
      <c r="P43" s="95">
        <v>3</v>
      </c>
      <c r="Q43" s="67"/>
      <c r="R43" s="91"/>
      <c r="S43" s="95">
        <v>3</v>
      </c>
      <c r="T43" s="91"/>
      <c r="U43" s="163">
        <v>3</v>
      </c>
      <c r="V43" s="164"/>
      <c r="W43" s="95">
        <v>3</v>
      </c>
      <c r="X43" s="67"/>
      <c r="Y43" s="67"/>
      <c r="Z43" s="67"/>
      <c r="AA43" s="91"/>
      <c r="AB43" s="5">
        <v>3</v>
      </c>
      <c r="AC43" s="95">
        <v>3</v>
      </c>
      <c r="AD43" s="67"/>
      <c r="AE43" s="91"/>
      <c r="AF43" s="6">
        <v>3</v>
      </c>
    </row>
    <row r="44" spans="5:32" ht="22.5" customHeight="1" x14ac:dyDescent="0.25">
      <c r="E44" s="93" t="s">
        <v>85</v>
      </c>
      <c r="F44" s="67"/>
      <c r="G44" s="67"/>
      <c r="H44" s="67"/>
      <c r="I44" s="94"/>
      <c r="J44" s="95">
        <v>0.75</v>
      </c>
      <c r="K44" s="91"/>
      <c r="L44" s="95">
        <v>0</v>
      </c>
      <c r="M44" s="91"/>
      <c r="N44" s="95">
        <v>0</v>
      </c>
      <c r="O44" s="91"/>
      <c r="P44" s="95">
        <v>0</v>
      </c>
      <c r="Q44" s="67"/>
      <c r="R44" s="91"/>
      <c r="S44" s="95">
        <v>0</v>
      </c>
      <c r="T44" s="91"/>
      <c r="U44" s="95">
        <v>0</v>
      </c>
      <c r="V44" s="91"/>
      <c r="W44" s="95">
        <v>0</v>
      </c>
      <c r="X44" s="67"/>
      <c r="Y44" s="67"/>
      <c r="Z44" s="67"/>
      <c r="AA44" s="91"/>
      <c r="AB44" s="5">
        <v>0</v>
      </c>
      <c r="AC44" s="95">
        <v>0</v>
      </c>
      <c r="AD44" s="67"/>
      <c r="AE44" s="91"/>
      <c r="AF44" s="6">
        <v>0</v>
      </c>
    </row>
    <row r="45" spans="5:32" x14ac:dyDescent="0.25">
      <c r="E45" s="93" t="s">
        <v>89</v>
      </c>
      <c r="F45" s="67"/>
      <c r="G45" s="67"/>
      <c r="H45" s="67"/>
      <c r="I45" s="94"/>
      <c r="J45" s="116"/>
      <c r="K45" s="91"/>
      <c r="L45" s="116"/>
      <c r="M45" s="91"/>
      <c r="N45" s="116"/>
      <c r="O45" s="91"/>
      <c r="P45" s="116"/>
      <c r="Q45" s="67"/>
      <c r="R45" s="91"/>
      <c r="S45" s="116"/>
      <c r="T45" s="91"/>
      <c r="U45" s="183"/>
      <c r="V45" s="91"/>
      <c r="W45" s="116"/>
      <c r="X45" s="67"/>
      <c r="Y45" s="67"/>
      <c r="Z45" s="67"/>
      <c r="AA45" s="91"/>
      <c r="AB45" s="3"/>
      <c r="AC45" s="92"/>
      <c r="AD45" s="67"/>
      <c r="AE45" s="91"/>
      <c r="AF45" s="4"/>
    </row>
    <row r="46" spans="5:32" x14ac:dyDescent="0.25">
      <c r="E46" s="93" t="s">
        <v>93</v>
      </c>
      <c r="F46" s="67"/>
      <c r="G46" s="67"/>
      <c r="H46" s="67"/>
      <c r="I46" s="94"/>
      <c r="J46" s="116"/>
      <c r="K46" s="91"/>
      <c r="L46" s="116"/>
      <c r="M46" s="91"/>
      <c r="N46" s="116"/>
      <c r="O46" s="91"/>
      <c r="P46" s="116"/>
      <c r="Q46" s="67"/>
      <c r="R46" s="91"/>
      <c r="S46" s="116"/>
      <c r="T46" s="91"/>
      <c r="U46" s="183"/>
      <c r="V46" s="91"/>
      <c r="W46" s="116"/>
      <c r="X46" s="67"/>
      <c r="Y46" s="67"/>
      <c r="Z46" s="67"/>
      <c r="AA46" s="91"/>
      <c r="AB46" s="3"/>
      <c r="AC46" s="92"/>
      <c r="AD46" s="67"/>
      <c r="AE46" s="91"/>
      <c r="AF46" s="4"/>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51" t="s">
        <v>953</v>
      </c>
      <c r="K48" s="105"/>
      <c r="L48" s="151" t="s">
        <v>953</v>
      </c>
      <c r="M48" s="105"/>
      <c r="N48" s="151" t="s">
        <v>953</v>
      </c>
      <c r="O48" s="105"/>
      <c r="P48" s="151" t="s">
        <v>953</v>
      </c>
      <c r="Q48" s="112"/>
      <c r="R48" s="105"/>
      <c r="S48" s="151" t="s">
        <v>953</v>
      </c>
      <c r="T48" s="105"/>
      <c r="U48" s="152" t="s">
        <v>953</v>
      </c>
      <c r="V48" s="107"/>
      <c r="W48" s="152" t="s">
        <v>953</v>
      </c>
      <c r="X48" s="108"/>
      <c r="Y48" s="108"/>
      <c r="Z48" s="108"/>
      <c r="AA48" s="107"/>
      <c r="AB48" s="49" t="s">
        <v>953</v>
      </c>
      <c r="AC48" s="153" t="s">
        <v>953</v>
      </c>
      <c r="AD48" s="108"/>
      <c r="AE48" s="107"/>
      <c r="AF48" s="44"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O05B2OXN8akvcjyhkEs3h6rtQ7ayE63UUlQ21w10U6Cge32gPRBSMkG5BJa7go4gUFvlb47pneodOSPTE0eCA==" saltValue="/XB2/px56hCrRqN8V7q9M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A18B9D7-B5E3-4EC9-AB83-FC44DDE7B32B}"/>
    <hyperlink ref="E53" location="INDEX!A1" display="Return to Index" xr:uid="{0D2CF381-6B97-40DE-89A4-E66C9C6CC39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MITC - Mitchell (33/11kV)</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74"/>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1691</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1693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9.1</v>
      </c>
      <c r="K26" s="91"/>
      <c r="L26" s="116">
        <v>9.1</v>
      </c>
      <c r="M26" s="91"/>
      <c r="N26" s="116">
        <v>9.1</v>
      </c>
      <c r="O26" s="91"/>
      <c r="P26" s="116">
        <v>9.1</v>
      </c>
      <c r="Q26" s="67"/>
      <c r="R26" s="91"/>
      <c r="S26" s="116">
        <v>9.1</v>
      </c>
      <c r="T26" s="91"/>
      <c r="U26" s="116">
        <v>9.4</v>
      </c>
      <c r="V26" s="91"/>
      <c r="W26" s="116">
        <v>9.4</v>
      </c>
      <c r="X26" s="67"/>
      <c r="Y26" s="67"/>
      <c r="Z26" s="67"/>
      <c r="AA26" s="91"/>
      <c r="AB26" s="3">
        <v>9.4</v>
      </c>
      <c r="AC26" s="92">
        <v>9.4</v>
      </c>
      <c r="AD26" s="67"/>
      <c r="AE26" s="91"/>
      <c r="AF26" s="4">
        <v>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3.2</v>
      </c>
      <c r="K28" s="91"/>
      <c r="L28" s="116">
        <v>3.2</v>
      </c>
      <c r="M28" s="91"/>
      <c r="N28" s="116">
        <v>3.2</v>
      </c>
      <c r="O28" s="91"/>
      <c r="P28" s="116">
        <v>3.2</v>
      </c>
      <c r="Q28" s="67"/>
      <c r="R28" s="91"/>
      <c r="S28" s="116">
        <v>3.2</v>
      </c>
      <c r="T28" s="91"/>
      <c r="U28" s="116">
        <v>2.5</v>
      </c>
      <c r="V28" s="91"/>
      <c r="W28" s="116">
        <v>2.5</v>
      </c>
      <c r="X28" s="67"/>
      <c r="Y28" s="67"/>
      <c r="Z28" s="67"/>
      <c r="AA28" s="91"/>
      <c r="AB28" s="3">
        <v>2.6</v>
      </c>
      <c r="AC28" s="92">
        <v>2.6</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v>
      </c>
      <c r="K33" s="91"/>
      <c r="L33" s="119">
        <v>3.1</v>
      </c>
      <c r="M33" s="91"/>
      <c r="N33" s="119">
        <v>3.1</v>
      </c>
      <c r="O33" s="91"/>
      <c r="P33" s="119">
        <v>3.1</v>
      </c>
      <c r="Q33" s="67"/>
      <c r="R33" s="91"/>
      <c r="S33" s="119">
        <v>3.1</v>
      </c>
      <c r="T33" s="91"/>
      <c r="U33" s="119">
        <v>2.4</v>
      </c>
      <c r="V33" s="91"/>
      <c r="W33" s="119">
        <v>2.5</v>
      </c>
      <c r="X33" s="67"/>
      <c r="Y33" s="67"/>
      <c r="Z33" s="67"/>
      <c r="AA33" s="91"/>
      <c r="AB33" s="9">
        <v>2.5</v>
      </c>
      <c r="AC33" s="98">
        <v>2.5</v>
      </c>
      <c r="AD33" s="67"/>
      <c r="AE33" s="91"/>
      <c r="AF33" s="10">
        <v>2.5</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1694</v>
      </c>
      <c r="K35" s="91"/>
      <c r="L35" s="117" t="s">
        <v>1694</v>
      </c>
      <c r="M35" s="91"/>
      <c r="N35" s="117" t="s">
        <v>1694</v>
      </c>
      <c r="O35" s="91"/>
      <c r="P35" s="117" t="s">
        <v>1694</v>
      </c>
      <c r="Q35" s="67"/>
      <c r="R35" s="91"/>
      <c r="S35" s="117" t="s">
        <v>1694</v>
      </c>
      <c r="T35" s="91"/>
      <c r="U35" s="117" t="s">
        <v>1694</v>
      </c>
      <c r="V35" s="91"/>
      <c r="W35" s="117" t="s">
        <v>1694</v>
      </c>
      <c r="X35" s="67"/>
      <c r="Y35" s="67"/>
      <c r="Z35" s="67"/>
      <c r="AA35" s="91"/>
      <c r="AB35" s="5" t="s">
        <v>1694</v>
      </c>
      <c r="AC35" s="95" t="s">
        <v>1694</v>
      </c>
      <c r="AD35" s="67"/>
      <c r="AE35" s="91"/>
      <c r="AF35" s="6" t="s">
        <v>1694</v>
      </c>
    </row>
    <row r="36" spans="5:32" ht="13.15" customHeight="1" x14ac:dyDescent="0.25">
      <c r="E36" s="93" t="s">
        <v>56</v>
      </c>
      <c r="F36" s="67"/>
      <c r="G36" s="67"/>
      <c r="H36" s="67"/>
      <c r="I36" s="94"/>
      <c r="J36" s="116">
        <v>3</v>
      </c>
      <c r="K36" s="91"/>
      <c r="L36" s="116">
        <v>3.1</v>
      </c>
      <c r="M36" s="91"/>
      <c r="N36" s="116">
        <v>3.1</v>
      </c>
      <c r="O36" s="91"/>
      <c r="P36" s="116">
        <v>3.1</v>
      </c>
      <c r="Q36" s="67"/>
      <c r="R36" s="91"/>
      <c r="S36" s="116">
        <v>3.1</v>
      </c>
      <c r="T36" s="91"/>
      <c r="U36" s="116">
        <v>2.4</v>
      </c>
      <c r="V36" s="91"/>
      <c r="W36" s="116">
        <v>2.5</v>
      </c>
      <c r="X36" s="67"/>
      <c r="Y36" s="67"/>
      <c r="Z36" s="67"/>
      <c r="AA36" s="91"/>
      <c r="AB36" s="3">
        <v>2.5</v>
      </c>
      <c r="AC36" s="92">
        <v>2.5</v>
      </c>
      <c r="AD36" s="67"/>
      <c r="AE36" s="91"/>
      <c r="AF36" s="4">
        <v>2.5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1.6</v>
      </c>
      <c r="K38" s="91"/>
      <c r="L38" s="116">
        <v>1.6</v>
      </c>
      <c r="M38" s="91"/>
      <c r="N38" s="116">
        <v>1.6</v>
      </c>
      <c r="O38" s="91"/>
      <c r="P38" s="116">
        <v>1.6</v>
      </c>
      <c r="Q38" s="67"/>
      <c r="R38" s="91"/>
      <c r="S38" s="116">
        <v>1.6</v>
      </c>
      <c r="T38" s="91"/>
      <c r="U38" s="116">
        <v>1.6</v>
      </c>
      <c r="V38" s="91"/>
      <c r="W38" s="116">
        <v>1.6</v>
      </c>
      <c r="X38" s="67"/>
      <c r="Y38" s="67"/>
      <c r="Z38" s="67"/>
      <c r="AA38" s="91"/>
      <c r="AB38" s="3">
        <v>1.6</v>
      </c>
      <c r="AC38" s="92">
        <v>1.6</v>
      </c>
      <c r="AD38" s="67"/>
      <c r="AE38" s="91"/>
      <c r="AF38" s="4">
        <v>1.6</v>
      </c>
    </row>
    <row r="39" spans="5:32" x14ac:dyDescent="0.25">
      <c r="E39" s="93" t="s">
        <v>70</v>
      </c>
      <c r="F39" s="67"/>
      <c r="G39" s="67"/>
      <c r="H39" s="67"/>
      <c r="I39" s="94"/>
      <c r="J39" s="116">
        <v>3.1</v>
      </c>
      <c r="K39" s="91"/>
      <c r="L39" s="116">
        <v>3.1</v>
      </c>
      <c r="M39" s="91"/>
      <c r="N39" s="116">
        <v>3.1</v>
      </c>
      <c r="O39" s="91"/>
      <c r="P39" s="116">
        <v>3.1</v>
      </c>
      <c r="Q39" s="67"/>
      <c r="R39" s="91"/>
      <c r="S39" s="116">
        <v>3.1</v>
      </c>
      <c r="T39" s="91"/>
      <c r="U39" s="116">
        <v>3.1</v>
      </c>
      <c r="V39" s="91"/>
      <c r="W39" s="116">
        <v>3.1</v>
      </c>
      <c r="X39" s="67"/>
      <c r="Y39" s="67"/>
      <c r="Z39" s="67"/>
      <c r="AA39" s="91"/>
      <c r="AB39" s="3">
        <v>3.1</v>
      </c>
      <c r="AC39" s="92">
        <v>3.1</v>
      </c>
      <c r="AD39" s="67"/>
      <c r="AE39" s="91"/>
      <c r="AF39" s="4">
        <v>3.1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02">
        <v>6.3</v>
      </c>
      <c r="V43" s="103"/>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qT1i/z8jh4JZEbhhxySka5dALsEJvhXtly2yi/guJ2ZIJiIPCgJ6fllQa3dAb83KxF+Uj4PsuWEH4nsxYaBZg==" saltValue="9UTcM/BT0FH68xMc+cM+e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72309DA-1FA1-4881-8F69-E287E358A497}"/>
    <hyperlink ref="E53" location="INDEX!A1" display="Return to Index" xr:uid="{C47D7D55-C9A9-4DBE-B4F2-20E915A3DBA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MIVA - Miriam Vale (66/22kV)</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8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1695</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1696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1697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1698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39</v>
      </c>
      <c r="K26" s="91"/>
      <c r="L26" s="116">
        <v>39</v>
      </c>
      <c r="M26" s="91"/>
      <c r="N26" s="116">
        <v>39</v>
      </c>
      <c r="O26" s="91"/>
      <c r="P26" s="116">
        <v>39</v>
      </c>
      <c r="Q26" s="67"/>
      <c r="R26" s="91"/>
      <c r="S26" s="116">
        <v>39</v>
      </c>
      <c r="T26" s="91"/>
      <c r="U26" s="116">
        <v>42</v>
      </c>
      <c r="V26" s="91"/>
      <c r="W26" s="116">
        <v>42</v>
      </c>
      <c r="X26" s="67"/>
      <c r="Y26" s="67"/>
      <c r="Z26" s="67"/>
      <c r="AA26" s="91"/>
      <c r="AB26" s="3">
        <v>42</v>
      </c>
      <c r="AC26" s="92">
        <v>42</v>
      </c>
      <c r="AD26" s="67"/>
      <c r="AE26" s="91"/>
      <c r="AF26" s="4">
        <v>42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13.4</v>
      </c>
      <c r="K28" s="91"/>
      <c r="L28" s="116">
        <v>13.5</v>
      </c>
      <c r="M28" s="91"/>
      <c r="N28" s="116">
        <v>13.6</v>
      </c>
      <c r="O28" s="91"/>
      <c r="P28" s="116">
        <v>13.7</v>
      </c>
      <c r="Q28" s="67"/>
      <c r="R28" s="91"/>
      <c r="S28" s="116">
        <v>13.8</v>
      </c>
      <c r="T28" s="91"/>
      <c r="U28" s="116">
        <v>9.1999999999999993</v>
      </c>
      <c r="V28" s="91"/>
      <c r="W28" s="116">
        <v>9.3000000000000007</v>
      </c>
      <c r="X28" s="67"/>
      <c r="Y28" s="67"/>
      <c r="Z28" s="67"/>
      <c r="AA28" s="91"/>
      <c r="AB28" s="3">
        <v>9.4</v>
      </c>
      <c r="AC28" s="92">
        <v>9.4</v>
      </c>
      <c r="AD28" s="67"/>
      <c r="AE28" s="91"/>
      <c r="AF28" s="4">
        <v>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0.98099999999999998</v>
      </c>
      <c r="K31" s="91"/>
      <c r="L31" s="118">
        <v>0.98099999999999998</v>
      </c>
      <c r="M31" s="91"/>
      <c r="N31" s="118">
        <v>0.98099999999999998</v>
      </c>
      <c r="O31" s="91"/>
      <c r="P31" s="118">
        <v>0.98099999999999998</v>
      </c>
      <c r="Q31" s="67"/>
      <c r="R31" s="91"/>
      <c r="S31" s="118">
        <v>0.98099999999999998</v>
      </c>
      <c r="T31" s="91"/>
      <c r="U31" s="118">
        <v>0.98099999999999998</v>
      </c>
      <c r="V31" s="91"/>
      <c r="W31" s="118">
        <v>0.98099999999999998</v>
      </c>
      <c r="X31" s="67"/>
      <c r="Y31" s="67"/>
      <c r="Z31" s="67"/>
      <c r="AA31" s="91"/>
      <c r="AB31" s="7">
        <v>0.98099999999999998</v>
      </c>
      <c r="AC31" s="96">
        <v>0.98099999999999998</v>
      </c>
      <c r="AD31" s="67"/>
      <c r="AE31" s="91"/>
      <c r="AF31" s="8">
        <v>0.98099999999999998</v>
      </c>
    </row>
    <row r="32" spans="4:32" ht="13.15" customHeight="1" x14ac:dyDescent="0.25">
      <c r="E32" s="93" t="s">
        <v>40</v>
      </c>
      <c r="F32" s="67"/>
      <c r="G32" s="67"/>
      <c r="H32" s="67"/>
      <c r="I32" s="94"/>
      <c r="J32" s="116">
        <v>27.9</v>
      </c>
      <c r="K32" s="91"/>
      <c r="L32" s="116">
        <v>27.9</v>
      </c>
      <c r="M32" s="91"/>
      <c r="N32" s="116">
        <v>27.9</v>
      </c>
      <c r="O32" s="91"/>
      <c r="P32" s="116">
        <v>27.9</v>
      </c>
      <c r="Q32" s="67"/>
      <c r="R32" s="91"/>
      <c r="S32" s="116">
        <v>27.9</v>
      </c>
      <c r="T32" s="91"/>
      <c r="U32" s="116">
        <v>27.9</v>
      </c>
      <c r="V32" s="91"/>
      <c r="W32" s="116">
        <v>27.9</v>
      </c>
      <c r="X32" s="67"/>
      <c r="Y32" s="67"/>
      <c r="Z32" s="67"/>
      <c r="AA32" s="91"/>
      <c r="AB32" s="3">
        <v>27.9</v>
      </c>
      <c r="AC32" s="92">
        <v>27.9</v>
      </c>
      <c r="AD32" s="67"/>
      <c r="AE32" s="91"/>
      <c r="AF32" s="4">
        <v>27.9</v>
      </c>
    </row>
    <row r="33" spans="5:32" ht="13.15" customHeight="1" x14ac:dyDescent="0.25">
      <c r="E33" s="97" t="s">
        <v>44</v>
      </c>
      <c r="F33" s="67"/>
      <c r="G33" s="67"/>
      <c r="H33" s="67"/>
      <c r="I33" s="94"/>
      <c r="J33" s="119">
        <v>12.4</v>
      </c>
      <c r="K33" s="91"/>
      <c r="L33" s="119">
        <v>12.5</v>
      </c>
      <c r="M33" s="91"/>
      <c r="N33" s="119">
        <v>12.6</v>
      </c>
      <c r="O33" s="91"/>
      <c r="P33" s="119">
        <v>12.7</v>
      </c>
      <c r="Q33" s="67"/>
      <c r="R33" s="91"/>
      <c r="S33" s="119">
        <v>12.8</v>
      </c>
      <c r="T33" s="91"/>
      <c r="U33" s="119">
        <v>8.6999999999999993</v>
      </c>
      <c r="V33" s="91"/>
      <c r="W33" s="119">
        <v>8.8000000000000007</v>
      </c>
      <c r="X33" s="67"/>
      <c r="Y33" s="67"/>
      <c r="Z33" s="67"/>
      <c r="AA33" s="91"/>
      <c r="AB33" s="9">
        <v>8.9</v>
      </c>
      <c r="AC33" s="98">
        <v>8.9</v>
      </c>
      <c r="AD33" s="67"/>
      <c r="AE33" s="91"/>
      <c r="AF33" s="10">
        <v>9.1</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0.4</v>
      </c>
      <c r="V34" s="91"/>
      <c r="W34" s="117">
        <v>0.4</v>
      </c>
      <c r="X34" s="67"/>
      <c r="Y34" s="67"/>
      <c r="Z34" s="67"/>
      <c r="AA34" s="91"/>
      <c r="AB34" s="5">
        <v>0.4</v>
      </c>
      <c r="AC34" s="95">
        <v>0.4</v>
      </c>
      <c r="AD34" s="67"/>
      <c r="AE34" s="91"/>
      <c r="AF34" s="6">
        <v>0.5</v>
      </c>
    </row>
    <row r="35" spans="5:32" ht="20.25" customHeight="1" x14ac:dyDescent="0.25">
      <c r="E35" s="93" t="s">
        <v>949</v>
      </c>
      <c r="F35" s="67"/>
      <c r="G35" s="67"/>
      <c r="H35" s="67"/>
      <c r="I35" s="94"/>
      <c r="J35" s="117" t="s">
        <v>1139</v>
      </c>
      <c r="K35" s="91"/>
      <c r="L35" s="117" t="s">
        <v>1139</v>
      </c>
      <c r="M35" s="91"/>
      <c r="N35" s="117" t="s">
        <v>1139</v>
      </c>
      <c r="O35" s="91"/>
      <c r="P35" s="117" t="s">
        <v>1139</v>
      </c>
      <c r="Q35" s="67"/>
      <c r="R35" s="91"/>
      <c r="S35" s="117" t="s">
        <v>1139</v>
      </c>
      <c r="T35" s="91"/>
      <c r="U35" s="117" t="s">
        <v>1139</v>
      </c>
      <c r="V35" s="91"/>
      <c r="W35" s="117" t="s">
        <v>1139</v>
      </c>
      <c r="X35" s="67"/>
      <c r="Y35" s="67"/>
      <c r="Z35" s="67"/>
      <c r="AA35" s="91"/>
      <c r="AB35" s="5" t="s">
        <v>1139</v>
      </c>
      <c r="AC35" s="95" t="s">
        <v>1139</v>
      </c>
      <c r="AD35" s="67"/>
      <c r="AE35" s="91"/>
      <c r="AF35" s="6" t="s">
        <v>1139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25</v>
      </c>
      <c r="K43" s="91"/>
      <c r="L43" s="95">
        <v>25</v>
      </c>
      <c r="M43" s="91"/>
      <c r="N43" s="95">
        <v>25</v>
      </c>
      <c r="O43" s="91"/>
      <c r="P43" s="95">
        <v>25</v>
      </c>
      <c r="Q43" s="67"/>
      <c r="R43" s="91"/>
      <c r="S43" s="95">
        <v>25</v>
      </c>
      <c r="T43" s="91"/>
      <c r="U43" s="163">
        <v>25</v>
      </c>
      <c r="V43" s="164"/>
      <c r="W43" s="95">
        <v>25</v>
      </c>
      <c r="X43" s="67"/>
      <c r="Y43" s="67"/>
      <c r="Z43" s="67"/>
      <c r="AA43" s="91"/>
      <c r="AB43" s="5">
        <v>25</v>
      </c>
      <c r="AC43" s="95">
        <v>25</v>
      </c>
      <c r="AD43" s="67"/>
      <c r="AE43" s="91"/>
      <c r="AF43" s="6">
        <v>25</v>
      </c>
    </row>
    <row r="44" spans="5:32" ht="22.5" customHeight="1" x14ac:dyDescent="0.25">
      <c r="E44" s="93" t="s">
        <v>85</v>
      </c>
      <c r="F44" s="67"/>
      <c r="G44" s="67"/>
      <c r="H44" s="67"/>
      <c r="I44" s="94"/>
      <c r="J44" s="95">
        <v>12.5</v>
      </c>
      <c r="K44" s="91"/>
      <c r="L44" s="95">
        <v>12.5</v>
      </c>
      <c r="M44" s="91"/>
      <c r="N44" s="95">
        <v>12.5</v>
      </c>
      <c r="O44" s="91"/>
      <c r="P44" s="95">
        <v>12.5</v>
      </c>
      <c r="Q44" s="67"/>
      <c r="R44" s="91"/>
      <c r="S44" s="95">
        <v>12.5</v>
      </c>
      <c r="T44" s="91"/>
      <c r="U44" s="95">
        <v>12.5</v>
      </c>
      <c r="V44" s="91"/>
      <c r="W44" s="95">
        <v>12.5</v>
      </c>
      <c r="X44" s="67"/>
      <c r="Y44" s="67"/>
      <c r="Z44" s="67"/>
      <c r="AA44" s="91"/>
      <c r="AB44" s="5">
        <v>12.5</v>
      </c>
      <c r="AC44" s="95">
        <v>12.5</v>
      </c>
      <c r="AD44" s="67"/>
      <c r="AE44" s="91"/>
      <c r="AF44" s="6">
        <v>12.5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59CgTeQog/z5y30IB+0kYKlJnG9TYtqdRI56tYIgBjA5FBzRgH8LaKrAttsuWr3KWWf/ZMOXFjyVpCojifbqbw==" saltValue="vhOhYS0JOvpdmtiIhXy1/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2DE4DC6-174D-451E-BAED-66EC71721401}"/>
    <hyperlink ref="E53" location="INDEX!A1" display="Return to Index" xr:uid="{583E9240-0E30-445C-8ECC-938DBE8B0FF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MOBA - Mt Bassett (33/11kV)</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77"/>
  <dimension ref="A1:AJ53"/>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1699</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1700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1701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v>
      </c>
      <c r="K26" s="91"/>
      <c r="L26" s="116">
        <v>1.5</v>
      </c>
      <c r="M26" s="91"/>
      <c r="N26" s="116">
        <v>1.5</v>
      </c>
      <c r="O26" s="91"/>
      <c r="P26" s="116">
        <v>1.5</v>
      </c>
      <c r="Q26" s="67"/>
      <c r="R26" s="91"/>
      <c r="S26" s="116">
        <v>1.5</v>
      </c>
      <c r="T26" s="91"/>
      <c r="U26" s="116">
        <v>1.5</v>
      </c>
      <c r="V26" s="91"/>
      <c r="W26" s="116">
        <v>1.5</v>
      </c>
      <c r="X26" s="67"/>
      <c r="Y26" s="67"/>
      <c r="Z26" s="67"/>
      <c r="AA26" s="91"/>
      <c r="AB26" s="3">
        <v>1.5</v>
      </c>
      <c r="AC26" s="92">
        <v>1.5</v>
      </c>
      <c r="AD26" s="67"/>
      <c r="AE26" s="91"/>
      <c r="AF26" s="4">
        <v>1.5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0.1</v>
      </c>
      <c r="K28" s="91"/>
      <c r="L28" s="116">
        <v>0.1</v>
      </c>
      <c r="M28" s="91"/>
      <c r="N28" s="116">
        <v>0.1</v>
      </c>
      <c r="O28" s="91"/>
      <c r="P28" s="116">
        <v>0.1</v>
      </c>
      <c r="Q28" s="67"/>
      <c r="R28" s="91"/>
      <c r="S28" s="116">
        <v>0.1</v>
      </c>
      <c r="T28" s="91"/>
      <c r="U28" s="116">
        <v>0.1</v>
      </c>
      <c r="V28" s="91"/>
      <c r="W28" s="116">
        <v>0.1</v>
      </c>
      <c r="X28" s="67"/>
      <c r="Y28" s="67"/>
      <c r="Z28" s="67"/>
      <c r="AA28" s="91"/>
      <c r="AB28" s="3">
        <v>0.1</v>
      </c>
      <c r="AC28" s="92">
        <v>0.1</v>
      </c>
      <c r="AD28" s="67"/>
      <c r="AE28" s="91"/>
      <c r="AF28" s="4">
        <v>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0.99199999999999999</v>
      </c>
      <c r="K31" s="91"/>
      <c r="L31" s="118">
        <v>0.99199999999999999</v>
      </c>
      <c r="M31" s="91"/>
      <c r="N31" s="118">
        <v>0.99199999999999999</v>
      </c>
      <c r="O31" s="91"/>
      <c r="P31" s="118">
        <v>0.99199999999999999</v>
      </c>
      <c r="Q31" s="67"/>
      <c r="R31" s="91"/>
      <c r="S31" s="118">
        <v>0.99199999999999999</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0.1</v>
      </c>
      <c r="K33" s="91"/>
      <c r="L33" s="119">
        <v>0.1</v>
      </c>
      <c r="M33" s="91"/>
      <c r="N33" s="119">
        <v>0.1</v>
      </c>
      <c r="O33" s="91"/>
      <c r="P33" s="119">
        <v>0.1</v>
      </c>
      <c r="Q33" s="67"/>
      <c r="R33" s="91"/>
      <c r="S33" s="119">
        <v>0.1</v>
      </c>
      <c r="T33" s="91"/>
      <c r="U33" s="119">
        <v>0.1</v>
      </c>
      <c r="V33" s="91"/>
      <c r="W33" s="119">
        <v>0.1</v>
      </c>
      <c r="X33" s="67"/>
      <c r="Y33" s="67"/>
      <c r="Z33" s="67"/>
      <c r="AA33" s="91"/>
      <c r="AB33" s="9">
        <v>0.1</v>
      </c>
      <c r="AC33" s="98">
        <v>0.1</v>
      </c>
      <c r="AD33" s="67"/>
      <c r="AE33" s="91"/>
      <c r="AF33" s="10">
        <v>0.1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0.1</v>
      </c>
      <c r="K36" s="91"/>
      <c r="L36" s="116">
        <v>0.1</v>
      </c>
      <c r="M36" s="91"/>
      <c r="N36" s="116">
        <v>0.1</v>
      </c>
      <c r="O36" s="91"/>
      <c r="P36" s="116">
        <v>0.1</v>
      </c>
      <c r="Q36" s="67"/>
      <c r="R36" s="91"/>
      <c r="S36" s="116">
        <v>0.1</v>
      </c>
      <c r="T36" s="91"/>
      <c r="U36" s="116">
        <v>0.1</v>
      </c>
      <c r="V36" s="91"/>
      <c r="W36" s="116">
        <v>0.1</v>
      </c>
      <c r="X36" s="67"/>
      <c r="Y36" s="67"/>
      <c r="Z36" s="67"/>
      <c r="AA36" s="91"/>
      <c r="AB36" s="3">
        <v>0.1</v>
      </c>
      <c r="AC36" s="92">
        <v>0.1</v>
      </c>
      <c r="AD36" s="67"/>
      <c r="AE36" s="91"/>
      <c r="AF36" s="4">
        <v>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1.5</v>
      </c>
      <c r="K39" s="91"/>
      <c r="L39" s="116">
        <v>1.5</v>
      </c>
      <c r="M39" s="91"/>
      <c r="N39" s="116">
        <v>1.5</v>
      </c>
      <c r="O39" s="91"/>
      <c r="P39" s="116">
        <v>1.5</v>
      </c>
      <c r="Q39" s="67"/>
      <c r="R39" s="91"/>
      <c r="S39" s="116">
        <v>1.5</v>
      </c>
      <c r="T39" s="91"/>
      <c r="U39" s="116">
        <v>1.5</v>
      </c>
      <c r="V39" s="91"/>
      <c r="W39" s="116">
        <v>1.5</v>
      </c>
      <c r="X39" s="67"/>
      <c r="Y39" s="67"/>
      <c r="Z39" s="67"/>
      <c r="AA39" s="91"/>
      <c r="AB39" s="3">
        <v>1.5</v>
      </c>
      <c r="AC39" s="92">
        <v>1.5</v>
      </c>
      <c r="AD39" s="67"/>
      <c r="AE39" s="91"/>
      <c r="AF39" s="4">
        <v>1.5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0</v>
      </c>
      <c r="K43" s="91"/>
      <c r="L43" s="95">
        <v>0</v>
      </c>
      <c r="M43" s="91"/>
      <c r="N43" s="95">
        <v>0</v>
      </c>
      <c r="O43" s="91"/>
      <c r="P43" s="95">
        <v>0</v>
      </c>
      <c r="Q43" s="67"/>
      <c r="R43" s="91"/>
      <c r="S43" s="95">
        <v>0</v>
      </c>
      <c r="T43" s="91"/>
      <c r="U43" s="163">
        <v>0</v>
      </c>
      <c r="V43" s="164"/>
      <c r="W43" s="95">
        <v>0</v>
      </c>
      <c r="X43" s="67"/>
      <c r="Y43" s="67"/>
      <c r="Z43" s="67"/>
      <c r="AA43" s="91"/>
      <c r="AB43" s="5">
        <v>0</v>
      </c>
      <c r="AC43" s="95">
        <v>0</v>
      </c>
      <c r="AD43" s="67"/>
      <c r="AE43" s="91"/>
      <c r="AF43" s="6">
        <v>0</v>
      </c>
    </row>
    <row r="44" spans="5:32" ht="22.5" customHeight="1" x14ac:dyDescent="0.25">
      <c r="E44" s="93" t="s">
        <v>85</v>
      </c>
      <c r="F44" s="67"/>
      <c r="G44" s="67"/>
      <c r="H44" s="67"/>
      <c r="I44" s="94"/>
      <c r="J44" s="95">
        <v>0</v>
      </c>
      <c r="K44" s="91"/>
      <c r="L44" s="95">
        <v>0</v>
      </c>
      <c r="M44" s="91"/>
      <c r="N44" s="95">
        <v>0</v>
      </c>
      <c r="O44" s="91"/>
      <c r="P44" s="95">
        <v>0</v>
      </c>
      <c r="Q44" s="67"/>
      <c r="R44" s="91"/>
      <c r="S44" s="95">
        <v>0</v>
      </c>
      <c r="T44" s="91"/>
      <c r="U44" s="95">
        <v>0</v>
      </c>
      <c r="V44" s="91"/>
      <c r="W44" s="95">
        <v>0</v>
      </c>
      <c r="X44" s="67"/>
      <c r="Y44" s="67"/>
      <c r="Z44" s="67"/>
      <c r="AA44" s="91"/>
      <c r="AB44" s="5">
        <v>0</v>
      </c>
      <c r="AC44" s="95">
        <v>0</v>
      </c>
      <c r="AD44" s="67"/>
      <c r="AE44" s="91"/>
      <c r="AF44" s="6">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IEOEhmRz5m49avH7Q0XAo+PHar5uxTBmXZdZLqf31zUJ4ZeNa9dKP8+s4pu7X31t3rK0xtBkjEoOM1c/7dCRw==" saltValue="KW9cERyD2FMi1Ak00RrcW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970882E-CCAF-4E5D-8D26-194F23B52C51}"/>
    <hyperlink ref="E53" location="INDEX!A1" display="Return to Index" xr:uid="{29B07E66-6BD0-4A6D-8F03-4FB6AF06BBC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MODA - Monduran Dam (66/11kV)</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84"/>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1703</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1398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1704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0.7</v>
      </c>
      <c r="K26" s="91"/>
      <c r="L26" s="116">
        <v>0.7</v>
      </c>
      <c r="M26" s="91"/>
      <c r="N26" s="116">
        <v>0.7</v>
      </c>
      <c r="O26" s="91"/>
      <c r="P26" s="116">
        <v>0.7</v>
      </c>
      <c r="Q26" s="67"/>
      <c r="R26" s="91"/>
      <c r="S26" s="116">
        <v>0.7</v>
      </c>
      <c r="T26" s="91"/>
      <c r="U26" s="116">
        <v>0.7</v>
      </c>
      <c r="V26" s="91"/>
      <c r="W26" s="116">
        <v>0.7</v>
      </c>
      <c r="X26" s="67"/>
      <c r="Y26" s="67"/>
      <c r="Z26" s="67"/>
      <c r="AA26" s="91"/>
      <c r="AB26" s="3">
        <v>0.7</v>
      </c>
      <c r="AC26" s="92">
        <v>0.7</v>
      </c>
      <c r="AD26" s="67"/>
      <c r="AE26" s="91"/>
      <c r="AF26" s="4">
        <v>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0.1</v>
      </c>
      <c r="K28" s="91"/>
      <c r="L28" s="116">
        <v>0.1</v>
      </c>
      <c r="M28" s="91"/>
      <c r="N28" s="116">
        <v>0.1</v>
      </c>
      <c r="O28" s="91"/>
      <c r="P28" s="116">
        <v>0.1</v>
      </c>
      <c r="Q28" s="67"/>
      <c r="R28" s="91"/>
      <c r="S28" s="116">
        <v>0.1</v>
      </c>
      <c r="T28" s="91"/>
      <c r="U28" s="116">
        <v>0.1</v>
      </c>
      <c r="V28" s="91"/>
      <c r="W28" s="116">
        <v>0.1</v>
      </c>
      <c r="X28" s="67"/>
      <c r="Y28" s="67"/>
      <c r="Z28" s="67"/>
      <c r="AA28" s="91"/>
      <c r="AB28" s="3">
        <v>0.1</v>
      </c>
      <c r="AC28" s="92">
        <v>0.1</v>
      </c>
      <c r="AD28" s="67"/>
      <c r="AE28" s="91"/>
      <c r="AF28" s="4">
        <v>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0.89400000000000002</v>
      </c>
      <c r="K31" s="91"/>
      <c r="L31" s="118">
        <v>0.89400000000000002</v>
      </c>
      <c r="M31" s="91"/>
      <c r="N31" s="118">
        <v>0.89400000000000002</v>
      </c>
      <c r="O31" s="91"/>
      <c r="P31" s="118">
        <v>0.89400000000000002</v>
      </c>
      <c r="Q31" s="67"/>
      <c r="R31" s="91"/>
      <c r="S31" s="118">
        <v>0.89400000000000002</v>
      </c>
      <c r="T31" s="91"/>
      <c r="U31" s="118">
        <v>0.72199999999999998</v>
      </c>
      <c r="V31" s="91"/>
      <c r="W31" s="118">
        <v>0.72199999999999998</v>
      </c>
      <c r="X31" s="67"/>
      <c r="Y31" s="67"/>
      <c r="Z31" s="67"/>
      <c r="AA31" s="91"/>
      <c r="AB31" s="7">
        <v>0.72199999999999998</v>
      </c>
      <c r="AC31" s="96">
        <v>0.72199999999999998</v>
      </c>
      <c r="AD31" s="67"/>
      <c r="AE31" s="91"/>
      <c r="AF31" s="8">
        <v>0.72199999999999998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0.1</v>
      </c>
      <c r="K33" s="91"/>
      <c r="L33" s="119">
        <v>0.1</v>
      </c>
      <c r="M33" s="91"/>
      <c r="N33" s="119">
        <v>0.1</v>
      </c>
      <c r="O33" s="91"/>
      <c r="P33" s="119">
        <v>0.1</v>
      </c>
      <c r="Q33" s="67"/>
      <c r="R33" s="91"/>
      <c r="S33" s="119">
        <v>0.1</v>
      </c>
      <c r="T33" s="91"/>
      <c r="U33" s="119">
        <v>0.1</v>
      </c>
      <c r="V33" s="91"/>
      <c r="W33" s="119">
        <v>0.1</v>
      </c>
      <c r="X33" s="67"/>
      <c r="Y33" s="67"/>
      <c r="Z33" s="67"/>
      <c r="AA33" s="91"/>
      <c r="AB33" s="9">
        <v>0.1</v>
      </c>
      <c r="AC33" s="98">
        <v>0.1</v>
      </c>
      <c r="AD33" s="67"/>
      <c r="AE33" s="91"/>
      <c r="AF33" s="10">
        <v>0.1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1706</v>
      </c>
      <c r="K35" s="91"/>
      <c r="L35" s="117" t="s">
        <v>1706</v>
      </c>
      <c r="M35" s="91"/>
      <c r="N35" s="117" t="s">
        <v>1706</v>
      </c>
      <c r="O35" s="91"/>
      <c r="P35" s="117" t="s">
        <v>1706</v>
      </c>
      <c r="Q35" s="67"/>
      <c r="R35" s="91"/>
      <c r="S35" s="117" t="s">
        <v>1706</v>
      </c>
      <c r="T35" s="91"/>
      <c r="U35" s="117" t="s">
        <v>1706</v>
      </c>
      <c r="V35" s="91"/>
      <c r="W35" s="117" t="s">
        <v>1706</v>
      </c>
      <c r="X35" s="67"/>
      <c r="Y35" s="67"/>
      <c r="Z35" s="67"/>
      <c r="AA35" s="91"/>
      <c r="AB35" s="5" t="s">
        <v>1706</v>
      </c>
      <c r="AC35" s="95" t="s">
        <v>1706</v>
      </c>
      <c r="AD35" s="67"/>
      <c r="AE35" s="91"/>
      <c r="AF35" s="6" t="s">
        <v>1706</v>
      </c>
    </row>
    <row r="36" spans="5:32" ht="13.15" customHeight="1" x14ac:dyDescent="0.25">
      <c r="E36" s="93" t="s">
        <v>56</v>
      </c>
      <c r="F36" s="67"/>
      <c r="G36" s="67"/>
      <c r="H36" s="67"/>
      <c r="I36" s="94"/>
      <c r="J36" s="116">
        <v>0.1</v>
      </c>
      <c r="K36" s="91"/>
      <c r="L36" s="116">
        <v>0.1</v>
      </c>
      <c r="M36" s="91"/>
      <c r="N36" s="116">
        <v>0.1</v>
      </c>
      <c r="O36" s="91"/>
      <c r="P36" s="116">
        <v>0.1</v>
      </c>
      <c r="Q36" s="67"/>
      <c r="R36" s="91"/>
      <c r="S36" s="116">
        <v>0.1</v>
      </c>
      <c r="T36" s="91"/>
      <c r="U36" s="116">
        <v>0.1</v>
      </c>
      <c r="V36" s="91"/>
      <c r="W36" s="116">
        <v>0.1</v>
      </c>
      <c r="X36" s="67"/>
      <c r="Y36" s="67"/>
      <c r="Z36" s="67"/>
      <c r="AA36" s="91"/>
      <c r="AB36" s="3">
        <v>0.1</v>
      </c>
      <c r="AC36" s="92">
        <v>0.1</v>
      </c>
      <c r="AD36" s="67"/>
      <c r="AE36" s="91"/>
      <c r="AF36" s="4">
        <v>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0.6</v>
      </c>
      <c r="K39" s="91"/>
      <c r="L39" s="116">
        <v>0.6</v>
      </c>
      <c r="M39" s="91"/>
      <c r="N39" s="116">
        <v>0.6</v>
      </c>
      <c r="O39" s="91"/>
      <c r="P39" s="116">
        <v>0.6</v>
      </c>
      <c r="Q39" s="67"/>
      <c r="R39" s="91"/>
      <c r="S39" s="116">
        <v>0.6</v>
      </c>
      <c r="T39" s="91"/>
      <c r="U39" s="116">
        <v>0.6</v>
      </c>
      <c r="V39" s="91"/>
      <c r="W39" s="116">
        <v>0.6</v>
      </c>
      <c r="X39" s="67"/>
      <c r="Y39" s="67"/>
      <c r="Z39" s="67"/>
      <c r="AA39" s="91"/>
      <c r="AB39" s="3">
        <v>0.6</v>
      </c>
      <c r="AC39" s="92">
        <v>0.6</v>
      </c>
      <c r="AD39" s="67"/>
      <c r="AE39" s="91"/>
      <c r="AF39" s="4">
        <v>0.6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0.63</v>
      </c>
      <c r="K43" s="121"/>
      <c r="L43" s="120">
        <v>0.63</v>
      </c>
      <c r="M43" s="121"/>
      <c r="N43" s="120">
        <v>0.63</v>
      </c>
      <c r="O43" s="121"/>
      <c r="P43" s="120">
        <v>0.63</v>
      </c>
      <c r="Q43" s="122"/>
      <c r="R43" s="121"/>
      <c r="S43" s="120">
        <v>0.63</v>
      </c>
      <c r="T43" s="121"/>
      <c r="U43" s="125">
        <v>0.63</v>
      </c>
      <c r="V43" s="126"/>
      <c r="W43" s="120">
        <v>0.63</v>
      </c>
      <c r="X43" s="122"/>
      <c r="Y43" s="122"/>
      <c r="Z43" s="122"/>
      <c r="AA43" s="121"/>
      <c r="AB43" s="23">
        <v>0.63</v>
      </c>
      <c r="AC43" s="120">
        <v>0.63</v>
      </c>
      <c r="AD43" s="122"/>
      <c r="AE43" s="121"/>
      <c r="AF43" s="24">
        <v>0.63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Dw2x8ulGBDAfDqhX95Ey/M5DPAilimSyYVNm813PaW0O839xcM/Oiy891CBYzZQqOCFNN29rHgQI0ugKTc472g==" saltValue="1jXxpnx7rGjRTtN2iOGw6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468225D-AEE6-4A4F-960E-A5EE0FE652A2}"/>
    <hyperlink ref="E53" location="INDEX!A1" display="Return to Index" xr:uid="{7483CF74-052A-4161-8217-D3304650C8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MOFO - Mount Fox (66/33kV)</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0"/>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1707</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1708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8.5</v>
      </c>
      <c r="K26" s="91"/>
      <c r="L26" s="116">
        <v>8.5</v>
      </c>
      <c r="M26" s="91"/>
      <c r="N26" s="116">
        <v>8.5</v>
      </c>
      <c r="O26" s="91"/>
      <c r="P26" s="116">
        <v>8.5</v>
      </c>
      <c r="Q26" s="67"/>
      <c r="R26" s="91"/>
      <c r="S26" s="116">
        <v>8.5</v>
      </c>
      <c r="T26" s="91"/>
      <c r="U26" s="116">
        <v>9.3000000000000007</v>
      </c>
      <c r="V26" s="91"/>
      <c r="W26" s="116">
        <v>9.3000000000000007</v>
      </c>
      <c r="X26" s="67"/>
      <c r="Y26" s="67"/>
      <c r="Z26" s="67"/>
      <c r="AA26" s="91"/>
      <c r="AB26" s="3">
        <v>9.3000000000000007</v>
      </c>
      <c r="AC26" s="92">
        <v>9.3000000000000007</v>
      </c>
      <c r="AD26" s="67"/>
      <c r="AE26" s="91"/>
      <c r="AF26" s="4">
        <v>9.3000000000000007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v>
      </c>
      <c r="K28" s="91"/>
      <c r="L28" s="116">
        <v>2</v>
      </c>
      <c r="M28" s="91"/>
      <c r="N28" s="116">
        <v>2</v>
      </c>
      <c r="O28" s="91"/>
      <c r="P28" s="116">
        <v>2.1</v>
      </c>
      <c r="Q28" s="67"/>
      <c r="R28" s="91"/>
      <c r="S28" s="116">
        <v>2.1</v>
      </c>
      <c r="T28" s="91"/>
      <c r="U28" s="116">
        <v>2</v>
      </c>
      <c r="V28" s="91"/>
      <c r="W28" s="116">
        <v>2</v>
      </c>
      <c r="X28" s="67"/>
      <c r="Y28" s="67"/>
      <c r="Z28" s="67"/>
      <c r="AA28" s="91"/>
      <c r="AB28" s="3">
        <v>2</v>
      </c>
      <c r="AC28" s="92">
        <v>2</v>
      </c>
      <c r="AD28" s="67"/>
      <c r="AE28" s="91"/>
      <c r="AF28" s="4">
        <v>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0.97199999999999998</v>
      </c>
      <c r="K31" s="91"/>
      <c r="L31" s="118">
        <v>0.97199999999999998</v>
      </c>
      <c r="M31" s="91"/>
      <c r="N31" s="118">
        <v>0.97199999999999998</v>
      </c>
      <c r="O31" s="91"/>
      <c r="P31" s="118">
        <v>0.97199999999999998</v>
      </c>
      <c r="Q31" s="67"/>
      <c r="R31" s="91"/>
      <c r="S31" s="118">
        <v>0.97199999999999998</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4.2</v>
      </c>
      <c r="K32" s="91"/>
      <c r="L32" s="116">
        <v>4.2</v>
      </c>
      <c r="M32" s="91"/>
      <c r="N32" s="116">
        <v>4.2</v>
      </c>
      <c r="O32" s="91"/>
      <c r="P32" s="116">
        <v>4.2</v>
      </c>
      <c r="Q32" s="67"/>
      <c r="R32" s="91"/>
      <c r="S32" s="116">
        <v>4.2</v>
      </c>
      <c r="T32" s="91"/>
      <c r="U32" s="116">
        <v>4.7</v>
      </c>
      <c r="V32" s="91"/>
      <c r="W32" s="116">
        <v>4.7</v>
      </c>
      <c r="X32" s="67"/>
      <c r="Y32" s="67"/>
      <c r="Z32" s="67"/>
      <c r="AA32" s="91"/>
      <c r="AB32" s="3">
        <v>4.7</v>
      </c>
      <c r="AC32" s="92">
        <v>4.7</v>
      </c>
      <c r="AD32" s="67"/>
      <c r="AE32" s="91"/>
      <c r="AF32" s="4">
        <v>4.7</v>
      </c>
    </row>
    <row r="33" spans="5:32" ht="13.15" customHeight="1" x14ac:dyDescent="0.25">
      <c r="E33" s="97" t="s">
        <v>44</v>
      </c>
      <c r="F33" s="67"/>
      <c r="G33" s="67"/>
      <c r="H33" s="67"/>
      <c r="I33" s="94"/>
      <c r="J33" s="119">
        <v>1.9</v>
      </c>
      <c r="K33" s="91"/>
      <c r="L33" s="119">
        <v>1.9</v>
      </c>
      <c r="M33" s="91"/>
      <c r="N33" s="119">
        <v>1.9</v>
      </c>
      <c r="O33" s="91"/>
      <c r="P33" s="119">
        <v>1.9</v>
      </c>
      <c r="Q33" s="67"/>
      <c r="R33" s="91"/>
      <c r="S33" s="119">
        <v>1.9</v>
      </c>
      <c r="T33" s="91"/>
      <c r="U33" s="119">
        <v>1.8</v>
      </c>
      <c r="V33" s="91"/>
      <c r="W33" s="119">
        <v>1.8</v>
      </c>
      <c r="X33" s="67"/>
      <c r="Y33" s="67"/>
      <c r="Z33" s="67"/>
      <c r="AA33" s="91"/>
      <c r="AB33" s="9">
        <v>1.8</v>
      </c>
      <c r="AC33" s="98">
        <v>1.9</v>
      </c>
      <c r="AD33" s="67"/>
      <c r="AE33" s="91"/>
      <c r="AF33" s="10">
        <v>1.9</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1711</v>
      </c>
      <c r="K35" s="91"/>
      <c r="L35" s="117" t="s">
        <v>1711</v>
      </c>
      <c r="M35" s="91"/>
      <c r="N35" s="117" t="s">
        <v>1711</v>
      </c>
      <c r="O35" s="91"/>
      <c r="P35" s="117" t="s">
        <v>1711</v>
      </c>
      <c r="Q35" s="67"/>
      <c r="R35" s="91"/>
      <c r="S35" s="117" t="s">
        <v>1711</v>
      </c>
      <c r="T35" s="91"/>
      <c r="U35" s="117" t="s">
        <v>1711</v>
      </c>
      <c r="V35" s="91"/>
      <c r="W35" s="117" t="s">
        <v>1711</v>
      </c>
      <c r="X35" s="67"/>
      <c r="Y35" s="67"/>
      <c r="Z35" s="67"/>
      <c r="AA35" s="91"/>
      <c r="AB35" s="5" t="s">
        <v>1711</v>
      </c>
      <c r="AC35" s="95" t="s">
        <v>1711</v>
      </c>
      <c r="AD35" s="67"/>
      <c r="AE35" s="91"/>
      <c r="AF35" s="6" t="s">
        <v>1711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8</v>
      </c>
      <c r="K43" s="121"/>
      <c r="L43" s="120">
        <v>8</v>
      </c>
      <c r="M43" s="121"/>
      <c r="N43" s="120">
        <v>8</v>
      </c>
      <c r="O43" s="121"/>
      <c r="P43" s="120">
        <v>8</v>
      </c>
      <c r="Q43" s="122"/>
      <c r="R43" s="121"/>
      <c r="S43" s="120">
        <v>8</v>
      </c>
      <c r="T43" s="121"/>
      <c r="U43" s="125">
        <v>8</v>
      </c>
      <c r="V43" s="126"/>
      <c r="W43" s="120">
        <v>8</v>
      </c>
      <c r="X43" s="122"/>
      <c r="Y43" s="122"/>
      <c r="Z43" s="122"/>
      <c r="AA43" s="121"/>
      <c r="AB43" s="23">
        <v>8</v>
      </c>
      <c r="AC43" s="120">
        <v>8</v>
      </c>
      <c r="AD43" s="122"/>
      <c r="AE43" s="121"/>
      <c r="AF43" s="24">
        <v>8</v>
      </c>
    </row>
    <row r="44" spans="5:32" ht="22.5" customHeight="1" x14ac:dyDescent="0.25">
      <c r="E44" s="99" t="s">
        <v>85</v>
      </c>
      <c r="F44" s="100"/>
      <c r="G44" s="100"/>
      <c r="H44" s="100"/>
      <c r="I44" s="101"/>
      <c r="J44" s="120">
        <v>4</v>
      </c>
      <c r="K44" s="121"/>
      <c r="L44" s="120">
        <v>4</v>
      </c>
      <c r="M44" s="121"/>
      <c r="N44" s="120">
        <v>4</v>
      </c>
      <c r="O44" s="121"/>
      <c r="P44" s="120">
        <v>4</v>
      </c>
      <c r="Q44" s="122"/>
      <c r="R44" s="121"/>
      <c r="S44" s="120">
        <v>4</v>
      </c>
      <c r="T44" s="121"/>
      <c r="U44" s="120">
        <v>4</v>
      </c>
      <c r="V44" s="121"/>
      <c r="W44" s="120">
        <v>4</v>
      </c>
      <c r="X44" s="122"/>
      <c r="Y44" s="122"/>
      <c r="Z44" s="122"/>
      <c r="AA44" s="121"/>
      <c r="AB44" s="23">
        <v>4</v>
      </c>
      <c r="AC44" s="120">
        <v>4</v>
      </c>
      <c r="AD44" s="122"/>
      <c r="AE44" s="121"/>
      <c r="AF44" s="24">
        <v>4</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gDgjUqn2krcX7ZMHZXJ2wraC1S7s+17NUS1padNoUDUUYMqVsfi8lKHw1/honFgTFvZhxnlxwIOwJraDtuXZw==" saltValue="Pc+GY5m7WHGSR7ekDdywH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15DC96F-6CC7-42E9-ACC0-909609135DD1}"/>
    <hyperlink ref="E53" location="INDEX!A1" display="Return to Index" xr:uid="{EFD44BA1-F0EC-4599-AC34-01B7FA29D1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MOGA - Mt Garnet (66/22kV)</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1038</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1041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78.5</v>
      </c>
      <c r="K26" s="91"/>
      <c r="L26" s="116">
        <v>78.5</v>
      </c>
      <c r="M26" s="91"/>
      <c r="N26" s="116">
        <v>78.5</v>
      </c>
      <c r="O26" s="91"/>
      <c r="P26" s="116">
        <v>78.5</v>
      </c>
      <c r="Q26" s="67"/>
      <c r="R26" s="91"/>
      <c r="S26" s="116">
        <v>78.5</v>
      </c>
      <c r="T26" s="91"/>
      <c r="U26" s="116">
        <v>88</v>
      </c>
      <c r="V26" s="91"/>
      <c r="W26" s="116">
        <v>88</v>
      </c>
      <c r="X26" s="67"/>
      <c r="Y26" s="67"/>
      <c r="Z26" s="67"/>
      <c r="AA26" s="91"/>
      <c r="AB26" s="3">
        <v>88</v>
      </c>
      <c r="AC26" s="92">
        <v>88</v>
      </c>
      <c r="AD26" s="67"/>
      <c r="AE26" s="91"/>
      <c r="AF26" s="4">
        <v>88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22.9</v>
      </c>
      <c r="K28" s="91"/>
      <c r="L28" s="116">
        <v>23.1</v>
      </c>
      <c r="M28" s="91"/>
      <c r="N28" s="116">
        <v>23.2</v>
      </c>
      <c r="O28" s="91"/>
      <c r="P28" s="116">
        <v>23.4</v>
      </c>
      <c r="Q28" s="67"/>
      <c r="R28" s="91"/>
      <c r="S28" s="116">
        <v>23.3</v>
      </c>
      <c r="T28" s="91"/>
      <c r="U28" s="116">
        <v>12</v>
      </c>
      <c r="V28" s="91"/>
      <c r="W28" s="116">
        <v>12</v>
      </c>
      <c r="X28" s="67"/>
      <c r="Y28" s="67"/>
      <c r="Z28" s="67"/>
      <c r="AA28" s="91"/>
      <c r="AB28" s="3">
        <v>12.1</v>
      </c>
      <c r="AC28" s="92">
        <v>12.2</v>
      </c>
      <c r="AD28" s="67"/>
      <c r="AE28" s="91"/>
      <c r="AF28" s="4">
        <v>12.3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0.98</v>
      </c>
      <c r="V31" s="91"/>
      <c r="W31" s="118">
        <v>0.98</v>
      </c>
      <c r="X31" s="67"/>
      <c r="Y31" s="67"/>
      <c r="Z31" s="67"/>
      <c r="AA31" s="91"/>
      <c r="AB31" s="7">
        <v>0.98</v>
      </c>
      <c r="AC31" s="96">
        <v>0.98</v>
      </c>
      <c r="AD31" s="67"/>
      <c r="AE31" s="91"/>
      <c r="AF31" s="8">
        <v>0.98</v>
      </c>
    </row>
    <row r="32" spans="4:32" ht="13.15" customHeight="1" x14ac:dyDescent="0.25">
      <c r="E32" s="93" t="s">
        <v>40</v>
      </c>
      <c r="F32" s="67"/>
      <c r="G32" s="67"/>
      <c r="H32" s="67"/>
      <c r="I32" s="94"/>
      <c r="J32" s="116">
        <v>42.7</v>
      </c>
      <c r="K32" s="91"/>
      <c r="L32" s="116">
        <v>42.7</v>
      </c>
      <c r="M32" s="91"/>
      <c r="N32" s="116">
        <v>42.7</v>
      </c>
      <c r="O32" s="91"/>
      <c r="P32" s="116">
        <v>42.7</v>
      </c>
      <c r="Q32" s="67"/>
      <c r="R32" s="91"/>
      <c r="S32" s="116">
        <v>42.7</v>
      </c>
      <c r="T32" s="91"/>
      <c r="U32" s="116">
        <v>46.5</v>
      </c>
      <c r="V32" s="91"/>
      <c r="W32" s="116">
        <v>46.5</v>
      </c>
      <c r="X32" s="67"/>
      <c r="Y32" s="67"/>
      <c r="Z32" s="67"/>
      <c r="AA32" s="91"/>
      <c r="AB32" s="3">
        <v>46.5</v>
      </c>
      <c r="AC32" s="92">
        <v>46.5</v>
      </c>
      <c r="AD32" s="67"/>
      <c r="AE32" s="91"/>
      <c r="AF32" s="4">
        <v>46.5</v>
      </c>
    </row>
    <row r="33" spans="5:32" ht="13.15" customHeight="1" x14ac:dyDescent="0.25">
      <c r="E33" s="97" t="s">
        <v>44</v>
      </c>
      <c r="F33" s="67"/>
      <c r="G33" s="67"/>
      <c r="H33" s="67"/>
      <c r="I33" s="94"/>
      <c r="J33" s="119">
        <v>21.2</v>
      </c>
      <c r="K33" s="91"/>
      <c r="L33" s="119">
        <v>21.3</v>
      </c>
      <c r="M33" s="91"/>
      <c r="N33" s="119">
        <v>21.5</v>
      </c>
      <c r="O33" s="91"/>
      <c r="P33" s="119">
        <v>21.6</v>
      </c>
      <c r="Q33" s="67"/>
      <c r="R33" s="91"/>
      <c r="S33" s="119">
        <v>21.6</v>
      </c>
      <c r="T33" s="91"/>
      <c r="U33" s="119">
        <v>11.3</v>
      </c>
      <c r="V33" s="91"/>
      <c r="W33" s="119">
        <v>11.3</v>
      </c>
      <c r="X33" s="67"/>
      <c r="Y33" s="67"/>
      <c r="Z33" s="67"/>
      <c r="AA33" s="91"/>
      <c r="AB33" s="9">
        <v>11.4</v>
      </c>
      <c r="AC33" s="98">
        <v>11.5</v>
      </c>
      <c r="AD33" s="67"/>
      <c r="AE33" s="91"/>
      <c r="AF33" s="10">
        <v>11.6</v>
      </c>
    </row>
    <row r="34" spans="5:32" ht="20.25" customHeight="1" x14ac:dyDescent="0.25">
      <c r="E34" s="93" t="s">
        <v>948</v>
      </c>
      <c r="F34" s="67"/>
      <c r="G34" s="67"/>
      <c r="H34" s="67"/>
      <c r="I34" s="94"/>
      <c r="J34" s="117">
        <v>1.1000000000000001</v>
      </c>
      <c r="K34" s="91"/>
      <c r="L34" s="117">
        <v>1.1000000000000001</v>
      </c>
      <c r="M34" s="91"/>
      <c r="N34" s="117">
        <v>1.1000000000000001</v>
      </c>
      <c r="O34" s="91"/>
      <c r="P34" s="117">
        <v>1.1000000000000001</v>
      </c>
      <c r="Q34" s="67"/>
      <c r="R34" s="91"/>
      <c r="S34" s="117">
        <v>1.1000000000000001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38</v>
      </c>
      <c r="K43" s="103"/>
      <c r="L43" s="102">
        <v>38</v>
      </c>
      <c r="M43" s="103"/>
      <c r="N43" s="102">
        <v>38</v>
      </c>
      <c r="O43" s="103"/>
      <c r="P43" s="102">
        <v>38</v>
      </c>
      <c r="Q43" s="100"/>
      <c r="R43" s="103"/>
      <c r="S43" s="102">
        <v>38</v>
      </c>
      <c r="T43" s="103"/>
      <c r="U43" s="102">
        <v>38</v>
      </c>
      <c r="V43" s="103"/>
      <c r="W43" s="102">
        <v>38</v>
      </c>
      <c r="X43" s="100"/>
      <c r="Y43" s="100"/>
      <c r="Z43" s="100"/>
      <c r="AA43" s="103"/>
      <c r="AB43" s="18">
        <v>38</v>
      </c>
      <c r="AC43" s="102">
        <v>38</v>
      </c>
      <c r="AD43" s="100"/>
      <c r="AE43" s="103"/>
      <c r="AF43" s="19">
        <v>38</v>
      </c>
    </row>
    <row r="44" spans="5:32" ht="22.5" customHeight="1" x14ac:dyDescent="0.25">
      <c r="E44" s="99" t="s">
        <v>85</v>
      </c>
      <c r="F44" s="100"/>
      <c r="G44" s="100"/>
      <c r="H44" s="100"/>
      <c r="I44" s="101"/>
      <c r="J44" s="102">
        <v>19</v>
      </c>
      <c r="K44" s="103"/>
      <c r="L44" s="102">
        <v>19</v>
      </c>
      <c r="M44" s="103"/>
      <c r="N44" s="102">
        <v>19</v>
      </c>
      <c r="O44" s="103"/>
      <c r="P44" s="102">
        <v>19</v>
      </c>
      <c r="Q44" s="100"/>
      <c r="R44" s="103"/>
      <c r="S44" s="102">
        <v>19</v>
      </c>
      <c r="T44" s="103"/>
      <c r="U44" s="102">
        <v>19</v>
      </c>
      <c r="V44" s="103"/>
      <c r="W44" s="102">
        <v>19</v>
      </c>
      <c r="X44" s="100"/>
      <c r="Y44" s="100"/>
      <c r="Z44" s="100"/>
      <c r="AA44" s="103"/>
      <c r="AB44" s="18">
        <v>19</v>
      </c>
      <c r="AC44" s="102">
        <v>19</v>
      </c>
      <c r="AD44" s="100"/>
      <c r="AE44" s="103"/>
      <c r="AF44" s="19">
        <v>19</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E3nLm8K6s3K/3ouuO41O/jDLkU/jTrwm7rv6vhbLrritDBrMl5kaBuDotkCNEE7yp2V9VBdcW7+Z8o53B+HQQ==" saltValue="4w5GQSBZA8jFIfDqU+5hd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61BA7FE1-F58E-45E8-9E99-6FD7D5280BC6}"/>
    <hyperlink ref="E53" location="INDEX!A1" display="Return to Index" xr:uid="{F15F7DDB-91C2-4E13-A732-3FA1F77BB6A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BERS - Berserker (66/11kV)</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86"/>
  <dimension ref="A1:AJ53"/>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1712</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0.3</v>
      </c>
      <c r="K26" s="91"/>
      <c r="L26" s="116">
        <v>0.3</v>
      </c>
      <c r="M26" s="91"/>
      <c r="N26" s="116">
        <v>0.3</v>
      </c>
      <c r="O26" s="91"/>
      <c r="P26" s="116">
        <v>0.3</v>
      </c>
      <c r="Q26" s="67"/>
      <c r="R26" s="91"/>
      <c r="S26" s="116">
        <v>0.3</v>
      </c>
      <c r="T26" s="91"/>
      <c r="U26" s="116">
        <v>0.3</v>
      </c>
      <c r="V26" s="91"/>
      <c r="W26" s="116">
        <v>0.3</v>
      </c>
      <c r="X26" s="67"/>
      <c r="Y26" s="67"/>
      <c r="Z26" s="67"/>
      <c r="AA26" s="91"/>
      <c r="AB26" s="3">
        <v>0.3</v>
      </c>
      <c r="AC26" s="92">
        <v>0.3</v>
      </c>
      <c r="AD26" s="67"/>
      <c r="AE26" s="91"/>
      <c r="AF26" s="4">
        <v>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0.1</v>
      </c>
      <c r="K28" s="91"/>
      <c r="L28" s="116">
        <v>0.1</v>
      </c>
      <c r="M28" s="91"/>
      <c r="N28" s="116">
        <v>0.1</v>
      </c>
      <c r="O28" s="91"/>
      <c r="P28" s="116">
        <v>0.1</v>
      </c>
      <c r="Q28" s="67"/>
      <c r="R28" s="91"/>
      <c r="S28" s="116">
        <v>0.1</v>
      </c>
      <c r="T28" s="91"/>
      <c r="U28" s="116">
        <v>0.1</v>
      </c>
      <c r="V28" s="91"/>
      <c r="W28" s="116">
        <v>0.1</v>
      </c>
      <c r="X28" s="67"/>
      <c r="Y28" s="67"/>
      <c r="Z28" s="67"/>
      <c r="AA28" s="91"/>
      <c r="AB28" s="3">
        <v>0.1</v>
      </c>
      <c r="AC28" s="92">
        <v>0.1</v>
      </c>
      <c r="AD28" s="67"/>
      <c r="AE28" s="91"/>
      <c r="AF28" s="4">
        <v>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0.82</v>
      </c>
      <c r="K31" s="91"/>
      <c r="L31" s="118">
        <v>0.82</v>
      </c>
      <c r="M31" s="91"/>
      <c r="N31" s="118">
        <v>0.82</v>
      </c>
      <c r="O31" s="91"/>
      <c r="P31" s="118">
        <v>0.82</v>
      </c>
      <c r="Q31" s="67"/>
      <c r="R31" s="91"/>
      <c r="S31" s="118">
        <v>0.82</v>
      </c>
      <c r="T31" s="91"/>
      <c r="U31" s="118">
        <v>0.85</v>
      </c>
      <c r="V31" s="91"/>
      <c r="W31" s="118">
        <v>0.85</v>
      </c>
      <c r="X31" s="67"/>
      <c r="Y31" s="67"/>
      <c r="Z31" s="67"/>
      <c r="AA31" s="91"/>
      <c r="AB31" s="7">
        <v>0.85</v>
      </c>
      <c r="AC31" s="96">
        <v>0.85</v>
      </c>
      <c r="AD31" s="67"/>
      <c r="AE31" s="91"/>
      <c r="AF31" s="8">
        <v>0.85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0.1</v>
      </c>
      <c r="K33" s="91"/>
      <c r="L33" s="119">
        <v>0.1</v>
      </c>
      <c r="M33" s="91"/>
      <c r="N33" s="119">
        <v>0.1</v>
      </c>
      <c r="O33" s="91"/>
      <c r="P33" s="119">
        <v>0.1</v>
      </c>
      <c r="Q33" s="67"/>
      <c r="R33" s="91"/>
      <c r="S33" s="119">
        <v>0.1</v>
      </c>
      <c r="T33" s="91"/>
      <c r="U33" s="119">
        <v>0.1</v>
      </c>
      <c r="V33" s="91"/>
      <c r="W33" s="119">
        <v>0.1</v>
      </c>
      <c r="X33" s="67"/>
      <c r="Y33" s="67"/>
      <c r="Z33" s="67"/>
      <c r="AA33" s="91"/>
      <c r="AB33" s="9">
        <v>0.1</v>
      </c>
      <c r="AC33" s="98">
        <v>0.1</v>
      </c>
      <c r="AD33" s="67"/>
      <c r="AE33" s="91"/>
      <c r="AF33" s="10">
        <v>0.1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1713</v>
      </c>
      <c r="K35" s="91"/>
      <c r="L35" s="117" t="s">
        <v>1713</v>
      </c>
      <c r="M35" s="91"/>
      <c r="N35" s="117" t="s">
        <v>1713</v>
      </c>
      <c r="O35" s="91"/>
      <c r="P35" s="117" t="s">
        <v>1713</v>
      </c>
      <c r="Q35" s="67"/>
      <c r="R35" s="91"/>
      <c r="S35" s="117" t="s">
        <v>1713</v>
      </c>
      <c r="T35" s="91"/>
      <c r="U35" s="117" t="s">
        <v>1713</v>
      </c>
      <c r="V35" s="91"/>
      <c r="W35" s="117" t="s">
        <v>1713</v>
      </c>
      <c r="X35" s="67"/>
      <c r="Y35" s="67"/>
      <c r="Z35" s="67"/>
      <c r="AA35" s="91"/>
      <c r="AB35" s="5" t="s">
        <v>1713</v>
      </c>
      <c r="AC35" s="95" t="s">
        <v>1713</v>
      </c>
      <c r="AD35" s="67"/>
      <c r="AE35" s="91"/>
      <c r="AF35" s="6" t="s">
        <v>1713</v>
      </c>
    </row>
    <row r="36" spans="5:32" ht="13.15" customHeight="1" x14ac:dyDescent="0.25">
      <c r="E36" s="93" t="s">
        <v>56</v>
      </c>
      <c r="F36" s="67"/>
      <c r="G36" s="67"/>
      <c r="H36" s="67"/>
      <c r="I36" s="94"/>
      <c r="J36" s="116">
        <v>0.1</v>
      </c>
      <c r="K36" s="91"/>
      <c r="L36" s="116">
        <v>0.1</v>
      </c>
      <c r="M36" s="91"/>
      <c r="N36" s="116">
        <v>0.1</v>
      </c>
      <c r="O36" s="91"/>
      <c r="P36" s="116">
        <v>0.1</v>
      </c>
      <c r="Q36" s="67"/>
      <c r="R36" s="91"/>
      <c r="S36" s="116">
        <v>0.1</v>
      </c>
      <c r="T36" s="91"/>
      <c r="U36" s="116">
        <v>0.1</v>
      </c>
      <c r="V36" s="91"/>
      <c r="W36" s="116">
        <v>0.1</v>
      </c>
      <c r="X36" s="67"/>
      <c r="Y36" s="67"/>
      <c r="Z36" s="67"/>
      <c r="AA36" s="91"/>
      <c r="AB36" s="3">
        <v>0.1</v>
      </c>
      <c r="AC36" s="92">
        <v>0.1</v>
      </c>
      <c r="AD36" s="67"/>
      <c r="AE36" s="91"/>
      <c r="AF36" s="4">
        <v>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0.25</v>
      </c>
      <c r="K43" s="103"/>
      <c r="L43" s="102">
        <v>0.25</v>
      </c>
      <c r="M43" s="103"/>
      <c r="N43" s="102">
        <v>0.25</v>
      </c>
      <c r="O43" s="103"/>
      <c r="P43" s="102">
        <v>0.25</v>
      </c>
      <c r="Q43" s="100"/>
      <c r="R43" s="103"/>
      <c r="S43" s="102">
        <v>0.25</v>
      </c>
      <c r="T43" s="103"/>
      <c r="U43" s="113">
        <v>0.25</v>
      </c>
      <c r="V43" s="114"/>
      <c r="W43" s="102">
        <v>0.25</v>
      </c>
      <c r="X43" s="100"/>
      <c r="Y43" s="100"/>
      <c r="Z43" s="100"/>
      <c r="AA43" s="103"/>
      <c r="AB43" s="18">
        <v>0.25</v>
      </c>
      <c r="AC43" s="102">
        <v>0.25</v>
      </c>
      <c r="AD43" s="100"/>
      <c r="AE43" s="103"/>
      <c r="AF43" s="19">
        <v>0.25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9yJRMla5FaVmPcUcRdLwG9JKyQW451V+WViUvc52upoCkM6oKhBEMmUb9sh+JI4nj5ytfMqD9rxEYL7/fTjkXA==" saltValue="DfOHzBfoeP8CxO6EEesHZ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3D720B6-8C61-46C0-A906-49AB437FDC0C}"/>
    <hyperlink ref="E53" location="INDEX!A1" display="Return to Index" xr:uid="{2AAFC240-D522-4F08-9B6F-DD37A9B3ADF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MOLP - Mount Leyshon Pump (66/11kV)</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1"/>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1714</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1715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1716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1717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16.399999999999999</v>
      </c>
      <c r="K26" s="91"/>
      <c r="L26" s="116">
        <v>16.399999999999999</v>
      </c>
      <c r="M26" s="91"/>
      <c r="N26" s="116">
        <v>16.399999999999999</v>
      </c>
      <c r="O26" s="91"/>
      <c r="P26" s="116">
        <v>16.399999999999999</v>
      </c>
      <c r="Q26" s="67"/>
      <c r="R26" s="91"/>
      <c r="S26" s="116">
        <v>16.399999999999999</v>
      </c>
      <c r="T26" s="91"/>
      <c r="U26" s="116">
        <v>18</v>
      </c>
      <c r="V26" s="91"/>
      <c r="W26" s="116">
        <v>18</v>
      </c>
      <c r="X26" s="67"/>
      <c r="Y26" s="67"/>
      <c r="Z26" s="67"/>
      <c r="AA26" s="91"/>
      <c r="AB26" s="3">
        <v>18</v>
      </c>
      <c r="AC26" s="92">
        <v>18</v>
      </c>
      <c r="AD26" s="67"/>
      <c r="AE26" s="91"/>
      <c r="AF26" s="4">
        <v>18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v>
      </c>
      <c r="M28" s="91"/>
      <c r="N28" s="116">
        <v>1.5</v>
      </c>
      <c r="O28" s="91"/>
      <c r="P28" s="116">
        <v>1.5</v>
      </c>
      <c r="Q28" s="67"/>
      <c r="R28" s="91"/>
      <c r="S28" s="116">
        <v>1.6</v>
      </c>
      <c r="T28" s="91"/>
      <c r="U28" s="116">
        <v>1.3</v>
      </c>
      <c r="V28" s="91"/>
      <c r="W28" s="116">
        <v>1.3</v>
      </c>
      <c r="X28" s="67"/>
      <c r="Y28" s="67"/>
      <c r="Z28" s="67"/>
      <c r="AA28" s="91"/>
      <c r="AB28" s="3">
        <v>1.3</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v>
      </c>
      <c r="K31" s="91"/>
      <c r="L31" s="118">
        <v>0.98</v>
      </c>
      <c r="M31" s="91"/>
      <c r="N31" s="118">
        <v>0.98</v>
      </c>
      <c r="O31" s="91"/>
      <c r="P31" s="118">
        <v>0.98</v>
      </c>
      <c r="Q31" s="67"/>
      <c r="R31" s="91"/>
      <c r="S31" s="118">
        <v>0.98</v>
      </c>
      <c r="T31" s="91"/>
      <c r="U31" s="118">
        <v>0.98199999999999998</v>
      </c>
      <c r="V31" s="91"/>
      <c r="W31" s="118">
        <v>0.98199999999999998</v>
      </c>
      <c r="X31" s="67"/>
      <c r="Y31" s="67"/>
      <c r="Z31" s="67"/>
      <c r="AA31" s="91"/>
      <c r="AB31" s="7">
        <v>0.98199999999999998</v>
      </c>
      <c r="AC31" s="96">
        <v>0.98199999999999998</v>
      </c>
      <c r="AD31" s="67"/>
      <c r="AE31" s="91"/>
      <c r="AF31" s="8">
        <v>0.98199999999999998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1.4</v>
      </c>
      <c r="K33" s="91"/>
      <c r="L33" s="119">
        <v>1.5</v>
      </c>
      <c r="M33" s="91"/>
      <c r="N33" s="119">
        <v>1.5</v>
      </c>
      <c r="O33" s="91"/>
      <c r="P33" s="119">
        <v>1.5</v>
      </c>
      <c r="Q33" s="67"/>
      <c r="R33" s="91"/>
      <c r="S33" s="119">
        <v>1.5</v>
      </c>
      <c r="T33" s="91"/>
      <c r="U33" s="119">
        <v>1.2</v>
      </c>
      <c r="V33" s="91"/>
      <c r="W33" s="119">
        <v>1.2</v>
      </c>
      <c r="X33" s="67"/>
      <c r="Y33" s="67"/>
      <c r="Z33" s="67"/>
      <c r="AA33" s="91"/>
      <c r="AB33" s="9">
        <v>1.2</v>
      </c>
      <c r="AC33" s="98">
        <v>1.2</v>
      </c>
      <c r="AD33" s="67"/>
      <c r="AE33" s="91"/>
      <c r="AF33" s="10">
        <v>1.3</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6">
        <v>1.4</v>
      </c>
      <c r="K36" s="91"/>
      <c r="L36" s="116">
        <v>1.5</v>
      </c>
      <c r="M36" s="91"/>
      <c r="N36" s="116">
        <v>1.5</v>
      </c>
      <c r="O36" s="91"/>
      <c r="P36" s="116">
        <v>1.5</v>
      </c>
      <c r="Q36" s="67"/>
      <c r="R36" s="91"/>
      <c r="S36" s="116">
        <v>1.5</v>
      </c>
      <c r="T36" s="91"/>
      <c r="U36" s="116">
        <v>1.2</v>
      </c>
      <c r="V36" s="91"/>
      <c r="W36" s="116">
        <v>1.2</v>
      </c>
      <c r="X36" s="67"/>
      <c r="Y36" s="67"/>
      <c r="Z36" s="67"/>
      <c r="AA36" s="91"/>
      <c r="AB36" s="3">
        <v>1.2</v>
      </c>
      <c r="AC36" s="92">
        <v>1.2</v>
      </c>
      <c r="AD36" s="67"/>
      <c r="AE36" s="91"/>
      <c r="AF36" s="4">
        <v>1.3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2.2000000000000002</v>
      </c>
      <c r="K39" s="91"/>
      <c r="L39" s="116">
        <v>2.2000000000000002</v>
      </c>
      <c r="M39" s="91"/>
      <c r="N39" s="116">
        <v>2.2000000000000002</v>
      </c>
      <c r="O39" s="91"/>
      <c r="P39" s="116">
        <v>2.2000000000000002</v>
      </c>
      <c r="Q39" s="67"/>
      <c r="R39" s="91"/>
      <c r="S39" s="116">
        <v>2.2000000000000002</v>
      </c>
      <c r="T39" s="91"/>
      <c r="U39" s="116">
        <v>2.2000000000000002</v>
      </c>
      <c r="V39" s="91"/>
      <c r="W39" s="116">
        <v>2.2000000000000002</v>
      </c>
      <c r="X39" s="67"/>
      <c r="Y39" s="67"/>
      <c r="Z39" s="67"/>
      <c r="AA39" s="91"/>
      <c r="AB39" s="3">
        <v>2.2000000000000002</v>
      </c>
      <c r="AC39" s="92">
        <v>2.2000000000000002</v>
      </c>
      <c r="AD39" s="67"/>
      <c r="AE39" s="91"/>
      <c r="AF39" s="4">
        <v>2.2000000000000002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5">
        <v>10</v>
      </c>
      <c r="V43" s="126"/>
      <c r="W43" s="120">
        <v>10</v>
      </c>
      <c r="X43" s="122"/>
      <c r="Y43" s="122"/>
      <c r="Z43" s="122"/>
      <c r="AA43" s="121"/>
      <c r="AB43" s="23">
        <v>10</v>
      </c>
      <c r="AC43" s="120">
        <v>10</v>
      </c>
      <c r="AD43" s="122"/>
      <c r="AE43" s="121"/>
      <c r="AF43" s="24">
        <v>10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CS9Py5sJiJTLk6hRCw8rlYCaVOb18kE7P4iMLY5cCunUZgYIPp1oiZDE5hmkTesFI1q7q6v7gSiEJRHY0emw==" saltValue="IizIhGe4SA37toc+wPVb8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580A80B-835C-4FF9-B8A1-9F9CA2151588}"/>
    <hyperlink ref="E53" location="INDEX!A1" display="Return to Index" xr:uid="{43A7D0E1-6A71-4203-8273-9452CE8123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MOMO - Mt Molloy (66/22kV)</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92"/>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1718</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15.8</v>
      </c>
      <c r="K26" s="91"/>
      <c r="L26" s="116">
        <v>15.8</v>
      </c>
      <c r="M26" s="91"/>
      <c r="N26" s="116">
        <v>15.8</v>
      </c>
      <c r="O26" s="91"/>
      <c r="P26" s="116">
        <v>15.8</v>
      </c>
      <c r="Q26" s="67"/>
      <c r="R26" s="91"/>
      <c r="S26" s="116">
        <v>15.8</v>
      </c>
      <c r="T26" s="91"/>
      <c r="U26" s="116">
        <v>18</v>
      </c>
      <c r="V26" s="91"/>
      <c r="W26" s="116">
        <v>18</v>
      </c>
      <c r="X26" s="67"/>
      <c r="Y26" s="67"/>
      <c r="Z26" s="67"/>
      <c r="AA26" s="91"/>
      <c r="AB26" s="3">
        <v>18</v>
      </c>
      <c r="AC26" s="92">
        <v>18</v>
      </c>
      <c r="AD26" s="67"/>
      <c r="AE26" s="91"/>
      <c r="AF26" s="4">
        <v>18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3.6</v>
      </c>
      <c r="K28" s="91"/>
      <c r="L28" s="116">
        <v>3.7</v>
      </c>
      <c r="M28" s="91"/>
      <c r="N28" s="116">
        <v>3.7</v>
      </c>
      <c r="O28" s="91"/>
      <c r="P28" s="116">
        <v>3.7</v>
      </c>
      <c r="Q28" s="67"/>
      <c r="R28" s="91"/>
      <c r="S28" s="116">
        <v>3.7</v>
      </c>
      <c r="T28" s="91"/>
      <c r="U28" s="116">
        <v>3.3</v>
      </c>
      <c r="V28" s="91"/>
      <c r="W28" s="116">
        <v>3.3</v>
      </c>
      <c r="X28" s="67"/>
      <c r="Y28" s="67"/>
      <c r="Z28" s="67"/>
      <c r="AA28" s="91"/>
      <c r="AB28" s="3">
        <v>3.3</v>
      </c>
      <c r="AC28" s="92">
        <v>3.3</v>
      </c>
      <c r="AD28" s="67"/>
      <c r="AE28" s="91"/>
      <c r="AF28" s="4">
        <v>3.3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0.98199999999999998</v>
      </c>
      <c r="K31" s="91"/>
      <c r="L31" s="118">
        <v>0.98199999999999998</v>
      </c>
      <c r="M31" s="91"/>
      <c r="N31" s="118">
        <v>0.98199999999999998</v>
      </c>
      <c r="O31" s="91"/>
      <c r="P31" s="118">
        <v>0.98199999999999998</v>
      </c>
      <c r="Q31" s="67"/>
      <c r="R31" s="91"/>
      <c r="S31" s="118">
        <v>0.98199999999999998</v>
      </c>
      <c r="T31" s="91"/>
      <c r="U31" s="118">
        <v>0.99299999999999999</v>
      </c>
      <c r="V31" s="91"/>
      <c r="W31" s="118">
        <v>0.99299999999999999</v>
      </c>
      <c r="X31" s="67"/>
      <c r="Y31" s="67"/>
      <c r="Z31" s="67"/>
      <c r="AA31" s="91"/>
      <c r="AB31" s="7">
        <v>0.99299999999999999</v>
      </c>
      <c r="AC31" s="96">
        <v>0.99299999999999999</v>
      </c>
      <c r="AD31" s="67"/>
      <c r="AE31" s="91"/>
      <c r="AF31" s="8">
        <v>0.99299999999999999</v>
      </c>
    </row>
    <row r="32" spans="4:32" ht="13.15" customHeight="1" x14ac:dyDescent="0.25">
      <c r="E32" s="93" t="s">
        <v>40</v>
      </c>
      <c r="F32" s="67"/>
      <c r="G32" s="67"/>
      <c r="H32" s="67"/>
      <c r="I32" s="94"/>
      <c r="J32" s="116">
        <v>8.6999999999999993</v>
      </c>
      <c r="K32" s="91"/>
      <c r="L32" s="116">
        <v>8.6999999999999993</v>
      </c>
      <c r="M32" s="91"/>
      <c r="N32" s="116">
        <v>8.6999999999999993</v>
      </c>
      <c r="O32" s="91"/>
      <c r="P32" s="116">
        <v>8.6999999999999993</v>
      </c>
      <c r="Q32" s="67"/>
      <c r="R32" s="91"/>
      <c r="S32" s="116">
        <v>8.6999999999999993</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3.4</v>
      </c>
      <c r="K33" s="91"/>
      <c r="L33" s="119">
        <v>3.4</v>
      </c>
      <c r="M33" s="91"/>
      <c r="N33" s="119">
        <v>3.4</v>
      </c>
      <c r="O33" s="91"/>
      <c r="P33" s="119">
        <v>3.4</v>
      </c>
      <c r="Q33" s="67"/>
      <c r="R33" s="91"/>
      <c r="S33" s="119">
        <v>3.4</v>
      </c>
      <c r="T33" s="91"/>
      <c r="U33" s="119">
        <v>3</v>
      </c>
      <c r="V33" s="91"/>
      <c r="W33" s="119">
        <v>3</v>
      </c>
      <c r="X33" s="67"/>
      <c r="Y33" s="67"/>
      <c r="Z33" s="67"/>
      <c r="AA33" s="91"/>
      <c r="AB33" s="9">
        <v>3.1</v>
      </c>
      <c r="AC33" s="98">
        <v>3.1</v>
      </c>
      <c r="AD33" s="67"/>
      <c r="AE33" s="91"/>
      <c r="AF33" s="10">
        <v>3.1</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10</v>
      </c>
      <c r="K43" s="91"/>
      <c r="L43" s="95">
        <v>10</v>
      </c>
      <c r="M43" s="91"/>
      <c r="N43" s="95">
        <v>10</v>
      </c>
      <c r="O43" s="91"/>
      <c r="P43" s="95">
        <v>10</v>
      </c>
      <c r="Q43" s="67"/>
      <c r="R43" s="91"/>
      <c r="S43" s="95">
        <v>10</v>
      </c>
      <c r="T43" s="91"/>
      <c r="U43" s="163">
        <v>10</v>
      </c>
      <c r="V43" s="164"/>
      <c r="W43" s="95">
        <v>10</v>
      </c>
      <c r="X43" s="67"/>
      <c r="Y43" s="67"/>
      <c r="Z43" s="67"/>
      <c r="AA43" s="91"/>
      <c r="AB43" s="5">
        <v>10</v>
      </c>
      <c r="AC43" s="95">
        <v>10</v>
      </c>
      <c r="AD43" s="67"/>
      <c r="AE43" s="91"/>
      <c r="AF43" s="6">
        <v>10</v>
      </c>
    </row>
    <row r="44" spans="5:32" ht="22.5" customHeight="1" x14ac:dyDescent="0.25">
      <c r="E44" s="93" t="s">
        <v>85</v>
      </c>
      <c r="F44" s="67"/>
      <c r="G44" s="67"/>
      <c r="H44" s="67"/>
      <c r="I44" s="94"/>
      <c r="J44" s="95">
        <v>5</v>
      </c>
      <c r="K44" s="91"/>
      <c r="L44" s="95">
        <v>5</v>
      </c>
      <c r="M44" s="91"/>
      <c r="N44" s="95">
        <v>5</v>
      </c>
      <c r="O44" s="91"/>
      <c r="P44" s="95">
        <v>5</v>
      </c>
      <c r="Q44" s="67"/>
      <c r="R44" s="91"/>
      <c r="S44" s="95">
        <v>5</v>
      </c>
      <c r="T44" s="91"/>
      <c r="U44" s="95">
        <v>5</v>
      </c>
      <c r="V44" s="91"/>
      <c r="W44" s="95">
        <v>5</v>
      </c>
      <c r="X44" s="67"/>
      <c r="Y44" s="67"/>
      <c r="Z44" s="67"/>
      <c r="AA44" s="91"/>
      <c r="AB44" s="5">
        <v>5</v>
      </c>
      <c r="AC44" s="95">
        <v>5</v>
      </c>
      <c r="AD44" s="67"/>
      <c r="AE44" s="91"/>
      <c r="AF44" s="6">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uZjhjwL5SeEXnD2++/WiiToO23OzaAupRSDTg8p5ZxMHWM2DP6VZowbs4YfeDO7lPoCaGpPtWybssPRLJBZCA==" saltValue="B5VBpfPuMxKP4kHD4NNdC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B6B6618-75C5-4D63-AA58-05C6160B8647}"/>
    <hyperlink ref="E53" location="INDEX!A1" display="Return to Index" xr:uid="{7FF9E13D-C7CB-47CD-88A8-FEA6D43E8A3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MOMR - Mt Morgan (66/11kV)</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193"/>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1722</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1723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1724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1725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v>
      </c>
      <c r="K26" s="91"/>
      <c r="L26" s="116">
        <v>1</v>
      </c>
      <c r="M26" s="91"/>
      <c r="N26" s="116">
        <v>1</v>
      </c>
      <c r="O26" s="91"/>
      <c r="P26" s="116">
        <v>1</v>
      </c>
      <c r="Q26" s="67"/>
      <c r="R26" s="91"/>
      <c r="S26" s="116">
        <v>1</v>
      </c>
      <c r="T26" s="91"/>
      <c r="U26" s="116">
        <v>1</v>
      </c>
      <c r="V26" s="91"/>
      <c r="W26" s="116">
        <v>1</v>
      </c>
      <c r="X26" s="67"/>
      <c r="Y26" s="67"/>
      <c r="Z26" s="67"/>
      <c r="AA26" s="91"/>
      <c r="AB26" s="3">
        <v>1</v>
      </c>
      <c r="AC26" s="92">
        <v>1</v>
      </c>
      <c r="AD26" s="67"/>
      <c r="AE26" s="91"/>
      <c r="AF26" s="4">
        <v>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0.5</v>
      </c>
      <c r="M28" s="91"/>
      <c r="N28" s="116">
        <v>0.5</v>
      </c>
      <c r="O28" s="91"/>
      <c r="P28" s="116">
        <v>0.5</v>
      </c>
      <c r="Q28" s="67"/>
      <c r="R28" s="91"/>
      <c r="S28" s="116">
        <v>0.5</v>
      </c>
      <c r="T28" s="91"/>
      <c r="U28" s="116">
        <v>0.7</v>
      </c>
      <c r="V28" s="91"/>
      <c r="W28" s="116">
        <v>0.7</v>
      </c>
      <c r="X28" s="67"/>
      <c r="Y28" s="67"/>
      <c r="Z28" s="67"/>
      <c r="AA28" s="91"/>
      <c r="AB28" s="3">
        <v>0.7</v>
      </c>
      <c r="AC28" s="92">
        <v>0.7</v>
      </c>
      <c r="AD28" s="67"/>
      <c r="AE28" s="91"/>
      <c r="AF28" s="4">
        <v>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0.997</v>
      </c>
      <c r="M31" s="91"/>
      <c r="N31" s="118">
        <v>0.997</v>
      </c>
      <c r="O31" s="91"/>
      <c r="P31" s="118">
        <v>0.997</v>
      </c>
      <c r="Q31" s="67"/>
      <c r="R31" s="91"/>
      <c r="S31" s="118">
        <v>0.997</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0.5</v>
      </c>
      <c r="K33" s="91"/>
      <c r="L33" s="119">
        <v>0.5</v>
      </c>
      <c r="M33" s="91"/>
      <c r="N33" s="119">
        <v>0.5</v>
      </c>
      <c r="O33" s="91"/>
      <c r="P33" s="119">
        <v>0.5</v>
      </c>
      <c r="Q33" s="67"/>
      <c r="R33" s="91"/>
      <c r="S33" s="119">
        <v>0.5</v>
      </c>
      <c r="T33" s="91"/>
      <c r="U33" s="119">
        <v>0.7</v>
      </c>
      <c r="V33" s="91"/>
      <c r="W33" s="119">
        <v>0.7</v>
      </c>
      <c r="X33" s="67"/>
      <c r="Y33" s="67"/>
      <c r="Z33" s="67"/>
      <c r="AA33" s="91"/>
      <c r="AB33" s="9">
        <v>0.7</v>
      </c>
      <c r="AC33" s="98">
        <v>0.7</v>
      </c>
      <c r="AD33" s="67"/>
      <c r="AE33" s="91"/>
      <c r="AF33" s="10">
        <v>0.7</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1575</v>
      </c>
      <c r="K35" s="91"/>
      <c r="L35" s="117" t="s">
        <v>1575</v>
      </c>
      <c r="M35" s="91"/>
      <c r="N35" s="117" t="s">
        <v>1575</v>
      </c>
      <c r="O35" s="91"/>
      <c r="P35" s="117" t="s">
        <v>1575</v>
      </c>
      <c r="Q35" s="67"/>
      <c r="R35" s="91"/>
      <c r="S35" s="117" t="s">
        <v>1575</v>
      </c>
      <c r="T35" s="91"/>
      <c r="U35" s="117" t="s">
        <v>1575</v>
      </c>
      <c r="V35" s="91"/>
      <c r="W35" s="117" t="s">
        <v>1575</v>
      </c>
      <c r="X35" s="67"/>
      <c r="Y35" s="67"/>
      <c r="Z35" s="67"/>
      <c r="AA35" s="91"/>
      <c r="AB35" s="5" t="s">
        <v>1575</v>
      </c>
      <c r="AC35" s="95" t="s">
        <v>1575</v>
      </c>
      <c r="AD35" s="67"/>
      <c r="AE35" s="91"/>
      <c r="AF35" s="6" t="s">
        <v>1575</v>
      </c>
    </row>
    <row r="36" spans="5:32" ht="13.15" customHeight="1" x14ac:dyDescent="0.25">
      <c r="E36" s="93" t="s">
        <v>56</v>
      </c>
      <c r="F36" s="67"/>
      <c r="G36" s="67"/>
      <c r="H36" s="67"/>
      <c r="I36" s="94"/>
      <c r="J36" s="116">
        <v>0.5</v>
      </c>
      <c r="K36" s="91"/>
      <c r="L36" s="116">
        <v>0.5</v>
      </c>
      <c r="M36" s="91"/>
      <c r="N36" s="116">
        <v>0.5</v>
      </c>
      <c r="O36" s="91"/>
      <c r="P36" s="116">
        <v>0.5</v>
      </c>
      <c r="Q36" s="67"/>
      <c r="R36" s="91"/>
      <c r="S36" s="116">
        <v>0.5</v>
      </c>
      <c r="T36" s="91"/>
      <c r="U36" s="116">
        <v>0.7</v>
      </c>
      <c r="V36" s="91"/>
      <c r="W36" s="116">
        <v>0.7</v>
      </c>
      <c r="X36" s="67"/>
      <c r="Y36" s="67"/>
      <c r="Z36" s="67"/>
      <c r="AA36" s="91"/>
      <c r="AB36" s="3">
        <v>0.7</v>
      </c>
      <c r="AC36" s="92">
        <v>0.7</v>
      </c>
      <c r="AD36" s="67"/>
      <c r="AE36" s="91"/>
      <c r="AF36" s="4">
        <v>0.7</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v>
      </c>
      <c r="K43" s="103"/>
      <c r="L43" s="102">
        <v>1</v>
      </c>
      <c r="M43" s="103"/>
      <c r="N43" s="102">
        <v>1</v>
      </c>
      <c r="O43" s="103"/>
      <c r="P43" s="102">
        <v>1</v>
      </c>
      <c r="Q43" s="100"/>
      <c r="R43" s="103"/>
      <c r="S43" s="102">
        <v>1</v>
      </c>
      <c r="T43" s="103"/>
      <c r="U43" s="113">
        <v>1</v>
      </c>
      <c r="V43" s="114"/>
      <c r="W43" s="102">
        <v>1</v>
      </c>
      <c r="X43" s="100"/>
      <c r="Y43" s="100"/>
      <c r="Z43" s="100"/>
      <c r="AA43" s="103"/>
      <c r="AB43" s="18">
        <v>1</v>
      </c>
      <c r="AC43" s="102">
        <v>1</v>
      </c>
      <c r="AD43" s="100"/>
      <c r="AE43" s="103"/>
      <c r="AF43" s="19">
        <v>1</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HgeIRhwc6RwfF/4mOCQSTDnXQW4YXwMVsRt8gjJ134tHlZt+CvneIvOSAbo2tX39i9gJpaMFLzCubWPKtmDsg==" saltValue="b+jk/Mt3BbJ4bW/xUh4Lv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20C8D0B-560D-4970-ADB5-D1DA44BC3E30}"/>
    <hyperlink ref="E53" location="INDEX!A1" display="Return to Index" xr:uid="{7C0152DF-7C55-4715-A29A-CDFE030F140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MOMW - Mt Mowbullan (33/11kV)</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79"/>
  <dimension ref="A1:AJ53"/>
  <sheetViews>
    <sheetView showGridLines="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1726</v>
      </c>
      <c r="J3" s="69"/>
      <c r="K3" s="69"/>
      <c r="L3" s="69"/>
      <c r="M3" s="69"/>
      <c r="N3" s="69"/>
      <c r="O3" s="69"/>
      <c r="P3" s="69"/>
      <c r="Q3" s="69"/>
      <c r="R3" s="69"/>
      <c r="S3" s="69"/>
      <c r="V3" s="71" t="s">
        <v>929</v>
      </c>
      <c r="W3" s="69"/>
      <c r="Y3" s="72" t="s">
        <v>1049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1727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v>
      </c>
      <c r="K26" s="91"/>
      <c r="L26" s="116">
        <v>14</v>
      </c>
      <c r="M26" s="91"/>
      <c r="N26" s="116">
        <v>14</v>
      </c>
      <c r="O26" s="91"/>
      <c r="P26" s="116">
        <v>14</v>
      </c>
      <c r="Q26" s="67"/>
      <c r="R26" s="91"/>
      <c r="S26" s="116">
        <v>14</v>
      </c>
      <c r="T26" s="91"/>
      <c r="U26" s="116">
        <v>16.7</v>
      </c>
      <c r="V26" s="91"/>
      <c r="W26" s="116">
        <v>16.7</v>
      </c>
      <c r="X26" s="67"/>
      <c r="Y26" s="67"/>
      <c r="Z26" s="67"/>
      <c r="AA26" s="91"/>
      <c r="AB26" s="3">
        <v>16.7</v>
      </c>
      <c r="AC26" s="92">
        <v>16.7</v>
      </c>
      <c r="AD26" s="67"/>
      <c r="AE26" s="91"/>
      <c r="AF26" s="4">
        <v>16.7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4.5</v>
      </c>
      <c r="K28" s="91"/>
      <c r="L28" s="116">
        <v>4.5999999999999996</v>
      </c>
      <c r="M28" s="91"/>
      <c r="N28" s="116">
        <v>4.5999999999999996</v>
      </c>
      <c r="O28" s="91"/>
      <c r="P28" s="116">
        <v>4.5999999999999996</v>
      </c>
      <c r="Q28" s="67"/>
      <c r="R28" s="91"/>
      <c r="S28" s="116">
        <v>4.5999999999999996</v>
      </c>
      <c r="T28" s="91"/>
      <c r="U28" s="116">
        <v>4.0999999999999996</v>
      </c>
      <c r="V28" s="91"/>
      <c r="W28" s="116">
        <v>4.2</v>
      </c>
      <c r="X28" s="67"/>
      <c r="Y28" s="67"/>
      <c r="Z28" s="67"/>
      <c r="AA28" s="91"/>
      <c r="AB28" s="3">
        <v>4.2</v>
      </c>
      <c r="AC28" s="92">
        <v>4.2</v>
      </c>
      <c r="AD28" s="67"/>
      <c r="AE28" s="91"/>
      <c r="AF28" s="4">
        <v>4.2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0.997</v>
      </c>
      <c r="M31" s="91"/>
      <c r="N31" s="118">
        <v>0.997</v>
      </c>
      <c r="O31" s="91"/>
      <c r="P31" s="118">
        <v>0.997</v>
      </c>
      <c r="Q31" s="67"/>
      <c r="R31" s="91"/>
      <c r="S31" s="118">
        <v>0.997</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8</v>
      </c>
      <c r="K32" s="91"/>
      <c r="L32" s="116">
        <v>8</v>
      </c>
      <c r="M32" s="91"/>
      <c r="N32" s="116">
        <v>8</v>
      </c>
      <c r="O32" s="91"/>
      <c r="P32" s="116">
        <v>8</v>
      </c>
      <c r="Q32" s="67"/>
      <c r="R32" s="91"/>
      <c r="S32" s="116">
        <v>8</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4.4000000000000004</v>
      </c>
      <c r="K33" s="91"/>
      <c r="L33" s="119">
        <v>4.4000000000000004</v>
      </c>
      <c r="M33" s="91"/>
      <c r="N33" s="119">
        <v>4.4000000000000004</v>
      </c>
      <c r="O33" s="91"/>
      <c r="P33" s="119">
        <v>4.5</v>
      </c>
      <c r="Q33" s="67"/>
      <c r="R33" s="91"/>
      <c r="S33" s="119">
        <v>4.5</v>
      </c>
      <c r="T33" s="91"/>
      <c r="U33" s="119">
        <v>4</v>
      </c>
      <c r="V33" s="91"/>
      <c r="W33" s="119">
        <v>4</v>
      </c>
      <c r="X33" s="67"/>
      <c r="Y33" s="67"/>
      <c r="Z33" s="67"/>
      <c r="AA33" s="91"/>
      <c r="AB33" s="9">
        <v>4</v>
      </c>
      <c r="AC33" s="98">
        <v>4.0999999999999996</v>
      </c>
      <c r="AD33" s="67"/>
      <c r="AE33" s="91"/>
      <c r="AF33" s="10">
        <v>4.0999999999999996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12.5</v>
      </c>
      <c r="K43" s="103"/>
      <c r="L43" s="102">
        <v>12.5</v>
      </c>
      <c r="M43" s="103"/>
      <c r="N43" s="102">
        <v>12.5</v>
      </c>
      <c r="O43" s="103"/>
      <c r="P43" s="102">
        <v>12.5</v>
      </c>
      <c r="Q43" s="100"/>
      <c r="R43" s="103"/>
      <c r="S43" s="102">
        <v>12.5</v>
      </c>
      <c r="T43" s="103"/>
      <c r="U43" s="113">
        <v>12.5</v>
      </c>
      <c r="V43" s="114"/>
      <c r="W43" s="102">
        <v>12.5</v>
      </c>
      <c r="X43" s="100"/>
      <c r="Y43" s="100"/>
      <c r="Z43" s="100"/>
      <c r="AA43" s="103"/>
      <c r="AB43" s="18">
        <v>12.5</v>
      </c>
      <c r="AC43" s="102">
        <v>12.5</v>
      </c>
      <c r="AD43" s="100"/>
      <c r="AE43" s="103"/>
      <c r="AF43" s="19">
        <v>12.5</v>
      </c>
    </row>
    <row r="44" spans="5:32" ht="22.5" customHeight="1" x14ac:dyDescent="0.25">
      <c r="E44" s="99" t="s">
        <v>85</v>
      </c>
      <c r="F44" s="100"/>
      <c r="G44" s="100"/>
      <c r="H44" s="100"/>
      <c r="I44" s="101"/>
      <c r="J44" s="102">
        <v>6.25</v>
      </c>
      <c r="K44" s="103"/>
      <c r="L44" s="102">
        <v>6.25</v>
      </c>
      <c r="M44" s="103"/>
      <c r="N44" s="102">
        <v>6.25</v>
      </c>
      <c r="O44" s="103"/>
      <c r="P44" s="102">
        <v>6.25</v>
      </c>
      <c r="Q44" s="100"/>
      <c r="R44" s="103"/>
      <c r="S44" s="102">
        <v>6.25</v>
      </c>
      <c r="T44" s="103"/>
      <c r="U44" s="102">
        <v>6.25</v>
      </c>
      <c r="V44" s="103"/>
      <c r="W44" s="102">
        <v>6.25</v>
      </c>
      <c r="X44" s="100"/>
      <c r="Y44" s="100"/>
      <c r="Z44" s="100"/>
      <c r="AA44" s="103"/>
      <c r="AB44" s="18">
        <v>6.25</v>
      </c>
      <c r="AC44" s="102">
        <v>6.25</v>
      </c>
      <c r="AD44" s="100"/>
      <c r="AE44" s="103"/>
      <c r="AF44" s="19">
        <v>6.25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2VnSKst9b8NZ6tFFm300oRu0LdxA01zW6uPdIaCOjbD/2kTiZHGU5DDDq9alCMkCHKAH/b/0PRX8zaDOBvd0Q==" saltValue="Wew1bZf8Bh6UOz0emJDm5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814DC43-F466-45C0-BB9E-8DC1ED7727DC}"/>
    <hyperlink ref="E53" location="INDEX!A1" display="Return to Index" xr:uid="{D1514A2A-2221-425D-AE51-F9A370007B6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MONT - Monto (66/11kV)</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0"/>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1729</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1730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4.4000000000000004</v>
      </c>
      <c r="K26" s="91"/>
      <c r="L26" s="116">
        <v>4.4000000000000004</v>
      </c>
      <c r="M26" s="91"/>
      <c r="N26" s="116">
        <v>4.4000000000000004</v>
      </c>
      <c r="O26" s="91"/>
      <c r="P26" s="116">
        <v>4.4000000000000004</v>
      </c>
      <c r="Q26" s="67"/>
      <c r="R26" s="91"/>
      <c r="S26" s="116">
        <v>4.4000000000000004</v>
      </c>
      <c r="T26" s="91"/>
      <c r="U26" s="116">
        <v>4.8</v>
      </c>
      <c r="V26" s="91"/>
      <c r="W26" s="116">
        <v>4.8</v>
      </c>
      <c r="X26" s="67"/>
      <c r="Y26" s="67"/>
      <c r="Z26" s="67"/>
      <c r="AA26" s="91"/>
      <c r="AB26" s="3">
        <v>4.8</v>
      </c>
      <c r="AC26" s="92">
        <v>4.8</v>
      </c>
      <c r="AD26" s="67"/>
      <c r="AE26" s="91"/>
      <c r="AF26" s="4">
        <v>4.8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v>
      </c>
      <c r="K28" s="91"/>
      <c r="L28" s="116">
        <v>3</v>
      </c>
      <c r="M28" s="91"/>
      <c r="N28" s="116">
        <v>3</v>
      </c>
      <c r="O28" s="91"/>
      <c r="P28" s="116">
        <v>3</v>
      </c>
      <c r="Q28" s="67"/>
      <c r="R28" s="91"/>
      <c r="S28" s="116">
        <v>3</v>
      </c>
      <c r="T28" s="91"/>
      <c r="U28" s="116">
        <v>3</v>
      </c>
      <c r="V28" s="91"/>
      <c r="W28" s="116">
        <v>3</v>
      </c>
      <c r="X28" s="67"/>
      <c r="Y28" s="67"/>
      <c r="Z28" s="67"/>
      <c r="AA28" s="91"/>
      <c r="AB28" s="3">
        <v>3</v>
      </c>
      <c r="AC28" s="92">
        <v>3</v>
      </c>
      <c r="AD28" s="67"/>
      <c r="AE28" s="91"/>
      <c r="AF28" s="4">
        <v>3.1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0.878</v>
      </c>
      <c r="K31" s="91"/>
      <c r="L31" s="118">
        <v>0.878</v>
      </c>
      <c r="M31" s="91"/>
      <c r="N31" s="118">
        <v>0.878</v>
      </c>
      <c r="O31" s="91"/>
      <c r="P31" s="118">
        <v>0.878</v>
      </c>
      <c r="Q31" s="67"/>
      <c r="R31" s="91"/>
      <c r="S31" s="118">
        <v>0.878</v>
      </c>
      <c r="T31" s="91"/>
      <c r="U31" s="118">
        <v>0.878</v>
      </c>
      <c r="V31" s="91"/>
      <c r="W31" s="118">
        <v>0.878</v>
      </c>
      <c r="X31" s="67"/>
      <c r="Y31" s="67"/>
      <c r="Z31" s="67"/>
      <c r="AA31" s="91"/>
      <c r="AB31" s="7">
        <v>0.878</v>
      </c>
      <c r="AC31" s="96">
        <v>0.878</v>
      </c>
      <c r="AD31" s="67"/>
      <c r="AE31" s="91"/>
      <c r="AF31" s="8">
        <v>0.878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2.9</v>
      </c>
      <c r="K33" s="91"/>
      <c r="L33" s="119">
        <v>2.9</v>
      </c>
      <c r="M33" s="91"/>
      <c r="N33" s="119">
        <v>2.9</v>
      </c>
      <c r="O33" s="91"/>
      <c r="P33" s="119">
        <v>3</v>
      </c>
      <c r="Q33" s="67"/>
      <c r="R33" s="91"/>
      <c r="S33" s="119">
        <v>3</v>
      </c>
      <c r="T33" s="91"/>
      <c r="U33" s="119">
        <v>2.9</v>
      </c>
      <c r="V33" s="91"/>
      <c r="W33" s="119">
        <v>2.9</v>
      </c>
      <c r="X33" s="67"/>
      <c r="Y33" s="67"/>
      <c r="Z33" s="67"/>
      <c r="AA33" s="91"/>
      <c r="AB33" s="9">
        <v>2.9</v>
      </c>
      <c r="AC33" s="98">
        <v>3</v>
      </c>
      <c r="AD33" s="67"/>
      <c r="AE33" s="91"/>
      <c r="AF33" s="10">
        <v>3</v>
      </c>
    </row>
    <row r="34" spans="5:32" ht="20.25" customHeight="1" x14ac:dyDescent="0.25">
      <c r="E34" s="93" t="s">
        <v>948</v>
      </c>
      <c r="F34" s="67"/>
      <c r="G34" s="67"/>
      <c r="H34" s="67"/>
      <c r="I34" s="94"/>
      <c r="J34" s="117">
        <v>0.1</v>
      </c>
      <c r="K34" s="91"/>
      <c r="L34" s="117">
        <v>0.1</v>
      </c>
      <c r="M34" s="91"/>
      <c r="N34" s="117">
        <v>0.1</v>
      </c>
      <c r="O34" s="91"/>
      <c r="P34" s="117">
        <v>0.2</v>
      </c>
      <c r="Q34" s="67"/>
      <c r="R34" s="91"/>
      <c r="S34" s="117">
        <v>0.2</v>
      </c>
      <c r="T34" s="91"/>
      <c r="U34" s="117">
        <v>0.1</v>
      </c>
      <c r="V34" s="91"/>
      <c r="W34" s="117">
        <v>0.1</v>
      </c>
      <c r="X34" s="67"/>
      <c r="Y34" s="67"/>
      <c r="Z34" s="67"/>
      <c r="AA34" s="91"/>
      <c r="AB34" s="5">
        <v>0.1</v>
      </c>
      <c r="AC34" s="95">
        <v>0.2</v>
      </c>
      <c r="AD34" s="67"/>
      <c r="AE34" s="91"/>
      <c r="AF34" s="6">
        <v>0.2</v>
      </c>
    </row>
    <row r="35" spans="5:32" ht="20.25" customHeight="1" x14ac:dyDescent="0.25">
      <c r="E35" s="93" t="s">
        <v>949</v>
      </c>
      <c r="F35" s="67"/>
      <c r="G35" s="67"/>
      <c r="H35" s="67"/>
      <c r="I35" s="94"/>
      <c r="J35" s="117" t="s">
        <v>1731</v>
      </c>
      <c r="K35" s="91"/>
      <c r="L35" s="117" t="s">
        <v>1731</v>
      </c>
      <c r="M35" s="91"/>
      <c r="N35" s="117" t="s">
        <v>1731</v>
      </c>
      <c r="O35" s="91"/>
      <c r="P35" s="117" t="s">
        <v>1731</v>
      </c>
      <c r="Q35" s="67"/>
      <c r="R35" s="91"/>
      <c r="S35" s="117" t="s">
        <v>1731</v>
      </c>
      <c r="T35" s="91"/>
      <c r="U35" s="117" t="s">
        <v>1731</v>
      </c>
      <c r="V35" s="91"/>
      <c r="W35" s="117" t="s">
        <v>1731</v>
      </c>
      <c r="X35" s="67"/>
      <c r="Y35" s="67"/>
      <c r="Z35" s="67"/>
      <c r="AA35" s="91"/>
      <c r="AB35" s="5" t="s">
        <v>1731</v>
      </c>
      <c r="AC35" s="95" t="s">
        <v>1731</v>
      </c>
      <c r="AD35" s="67"/>
      <c r="AE35" s="91"/>
      <c r="AF35" s="6" t="s">
        <v>1731</v>
      </c>
    </row>
    <row r="36" spans="5:32" ht="13.15" customHeight="1" x14ac:dyDescent="0.25">
      <c r="E36" s="93" t="s">
        <v>56</v>
      </c>
      <c r="F36" s="67"/>
      <c r="G36" s="67"/>
      <c r="H36" s="67"/>
      <c r="I36" s="94"/>
      <c r="J36" s="116">
        <v>2.9</v>
      </c>
      <c r="K36" s="91"/>
      <c r="L36" s="116">
        <v>2.9</v>
      </c>
      <c r="M36" s="91"/>
      <c r="N36" s="116">
        <v>2.9</v>
      </c>
      <c r="O36" s="91"/>
      <c r="P36" s="116">
        <v>3</v>
      </c>
      <c r="Q36" s="67"/>
      <c r="R36" s="91"/>
      <c r="S36" s="116">
        <v>3</v>
      </c>
      <c r="T36" s="91"/>
      <c r="U36" s="116">
        <v>2.9</v>
      </c>
      <c r="V36" s="91"/>
      <c r="W36" s="116">
        <v>2.9</v>
      </c>
      <c r="X36" s="67"/>
      <c r="Y36" s="67"/>
      <c r="Z36" s="67"/>
      <c r="AA36" s="91"/>
      <c r="AB36" s="3">
        <v>2.9</v>
      </c>
      <c r="AC36" s="92">
        <v>3</v>
      </c>
      <c r="AD36" s="67"/>
      <c r="AE36" s="91"/>
      <c r="AF36" s="4">
        <v>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4.0999999999999996</v>
      </c>
      <c r="K43" s="103"/>
      <c r="L43" s="102">
        <v>4.0999999999999996</v>
      </c>
      <c r="M43" s="103"/>
      <c r="N43" s="102">
        <v>4.0999999999999996</v>
      </c>
      <c r="O43" s="103"/>
      <c r="P43" s="102">
        <v>4.0999999999999996</v>
      </c>
      <c r="Q43" s="100"/>
      <c r="R43" s="103"/>
      <c r="S43" s="102">
        <v>4.0999999999999996</v>
      </c>
      <c r="T43" s="103"/>
      <c r="U43" s="113">
        <v>4.0999999999999996</v>
      </c>
      <c r="V43" s="114"/>
      <c r="W43" s="102">
        <v>4.0999999999999996</v>
      </c>
      <c r="X43" s="100"/>
      <c r="Y43" s="100"/>
      <c r="Z43" s="100"/>
      <c r="AA43" s="103"/>
      <c r="AB43" s="18">
        <v>4.0999999999999996</v>
      </c>
      <c r="AC43" s="102">
        <v>4.0999999999999996</v>
      </c>
      <c r="AD43" s="100"/>
      <c r="AE43" s="103"/>
      <c r="AF43" s="19">
        <v>4.0999999999999996</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6miF3LzFJ8h7tL0wq+2swmE+7XpzUdgUmWw8y+Jf30YLuDSH2wV7Uv3wC7Z3C6Nb0Ggldd0doyHJZwVokQPHQ==" saltValue="dN326BX7UV8RKdMQgXZqc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26A3C2E-68D3-49C6-9DB5-B2DA2BAC5BC3}"/>
    <hyperlink ref="E53" location="INDEX!A1" display="Return to Index" xr:uid="{79724541-BE25-4AA6-A590-9A508EE725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MOOE - Moore (66/11kV)</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1"/>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1732</v>
      </c>
      <c r="J3" s="69"/>
      <c r="K3" s="69"/>
      <c r="L3" s="69"/>
      <c r="M3" s="69"/>
      <c r="N3" s="69"/>
      <c r="O3" s="69"/>
      <c r="P3" s="69"/>
      <c r="Q3" s="69"/>
      <c r="R3" s="69"/>
      <c r="S3" s="69"/>
      <c r="V3" s="71" t="s">
        <v>929</v>
      </c>
      <c r="W3" s="69"/>
      <c r="Y3" s="72" t="s">
        <v>1733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1735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1736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10.5</v>
      </c>
      <c r="K26" s="91"/>
      <c r="L26" s="116">
        <v>10.5</v>
      </c>
      <c r="M26" s="91"/>
      <c r="N26" s="116">
        <v>10.5</v>
      </c>
      <c r="O26" s="91"/>
      <c r="P26" s="116">
        <v>10.5</v>
      </c>
      <c r="Q26" s="67"/>
      <c r="R26" s="91"/>
      <c r="S26" s="116">
        <v>10.5</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6.6</v>
      </c>
      <c r="K28" s="91"/>
      <c r="L28" s="116">
        <v>6.6</v>
      </c>
      <c r="M28" s="91"/>
      <c r="N28" s="116">
        <v>6.7</v>
      </c>
      <c r="O28" s="91"/>
      <c r="P28" s="116">
        <v>6.7</v>
      </c>
      <c r="Q28" s="67"/>
      <c r="R28" s="91"/>
      <c r="S28" s="116">
        <v>6.7</v>
      </c>
      <c r="T28" s="91"/>
      <c r="U28" s="116">
        <v>5.7</v>
      </c>
      <c r="V28" s="91"/>
      <c r="W28" s="116">
        <v>5.8</v>
      </c>
      <c r="X28" s="67"/>
      <c r="Y28" s="67"/>
      <c r="Z28" s="67"/>
      <c r="AA28" s="91"/>
      <c r="AB28" s="3">
        <v>5.8</v>
      </c>
      <c r="AC28" s="92">
        <v>5.9</v>
      </c>
      <c r="AD28" s="67"/>
      <c r="AE28" s="91"/>
      <c r="AF28" s="4">
        <v>5.9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0.98399999999999999</v>
      </c>
      <c r="K31" s="91"/>
      <c r="L31" s="118">
        <v>0.98399999999999999</v>
      </c>
      <c r="M31" s="91"/>
      <c r="N31" s="118">
        <v>0.98399999999999999</v>
      </c>
      <c r="O31" s="91"/>
      <c r="P31" s="118">
        <v>0.98399999999999999</v>
      </c>
      <c r="Q31" s="67"/>
      <c r="R31" s="91"/>
      <c r="S31" s="118">
        <v>0.98399999999999999</v>
      </c>
      <c r="T31" s="91"/>
      <c r="U31" s="118">
        <v>0.98499999999999999</v>
      </c>
      <c r="V31" s="91"/>
      <c r="W31" s="118">
        <v>0.98499999999999999</v>
      </c>
      <c r="X31" s="67"/>
      <c r="Y31" s="67"/>
      <c r="Z31" s="67"/>
      <c r="AA31" s="91"/>
      <c r="AB31" s="7">
        <v>0.98499999999999999</v>
      </c>
      <c r="AC31" s="96">
        <v>0.98499999999999999</v>
      </c>
      <c r="AD31" s="67"/>
      <c r="AE31" s="91"/>
      <c r="AF31" s="8">
        <v>0.98499999999999999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6.5</v>
      </c>
      <c r="K33" s="91"/>
      <c r="L33" s="119">
        <v>6.5</v>
      </c>
      <c r="M33" s="91"/>
      <c r="N33" s="119">
        <v>6.6</v>
      </c>
      <c r="O33" s="91"/>
      <c r="P33" s="119">
        <v>6.6</v>
      </c>
      <c r="Q33" s="67"/>
      <c r="R33" s="91"/>
      <c r="S33" s="119">
        <v>6.6</v>
      </c>
      <c r="T33" s="91"/>
      <c r="U33" s="119">
        <v>5.5</v>
      </c>
      <c r="V33" s="91"/>
      <c r="W33" s="119">
        <v>5.5</v>
      </c>
      <c r="X33" s="67"/>
      <c r="Y33" s="67"/>
      <c r="Z33" s="67"/>
      <c r="AA33" s="91"/>
      <c r="AB33" s="9">
        <v>5.6</v>
      </c>
      <c r="AC33" s="98">
        <v>5.6</v>
      </c>
      <c r="AD33" s="67"/>
      <c r="AE33" s="91"/>
      <c r="AF33" s="10">
        <v>5.7</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1129</v>
      </c>
      <c r="K35" s="91"/>
      <c r="L35" s="117" t="s">
        <v>1129</v>
      </c>
      <c r="M35" s="91"/>
      <c r="N35" s="117" t="s">
        <v>1129</v>
      </c>
      <c r="O35" s="91"/>
      <c r="P35" s="117" t="s">
        <v>1129</v>
      </c>
      <c r="Q35" s="67"/>
      <c r="R35" s="91"/>
      <c r="S35" s="117" t="s">
        <v>1129</v>
      </c>
      <c r="T35" s="91"/>
      <c r="U35" s="117" t="s">
        <v>1129</v>
      </c>
      <c r="V35" s="91"/>
      <c r="W35" s="117" t="s">
        <v>1129</v>
      </c>
      <c r="X35" s="67"/>
      <c r="Y35" s="67"/>
      <c r="Z35" s="67"/>
      <c r="AA35" s="91"/>
      <c r="AB35" s="5" t="s">
        <v>1129</v>
      </c>
      <c r="AC35" s="95" t="s">
        <v>1129</v>
      </c>
      <c r="AD35" s="67"/>
      <c r="AE35" s="91"/>
      <c r="AF35" s="6" t="s">
        <v>1129</v>
      </c>
    </row>
    <row r="36" spans="5:32" ht="13.15" customHeight="1" x14ac:dyDescent="0.25">
      <c r="E36" s="93" t="s">
        <v>56</v>
      </c>
      <c r="F36" s="67"/>
      <c r="G36" s="67"/>
      <c r="H36" s="67"/>
      <c r="I36" s="94"/>
      <c r="J36" s="116">
        <v>6.5</v>
      </c>
      <c r="K36" s="91"/>
      <c r="L36" s="116">
        <v>6.5</v>
      </c>
      <c r="M36" s="91"/>
      <c r="N36" s="116">
        <v>6.6</v>
      </c>
      <c r="O36" s="91"/>
      <c r="P36" s="116">
        <v>6.6</v>
      </c>
      <c r="Q36" s="67"/>
      <c r="R36" s="91"/>
      <c r="S36" s="116">
        <v>6.6</v>
      </c>
      <c r="T36" s="91"/>
      <c r="U36" s="116">
        <v>5.5</v>
      </c>
      <c r="V36" s="91"/>
      <c r="W36" s="116">
        <v>5.5</v>
      </c>
      <c r="X36" s="67"/>
      <c r="Y36" s="67"/>
      <c r="Z36" s="67"/>
      <c r="AA36" s="91"/>
      <c r="AB36" s="3">
        <v>5.6</v>
      </c>
      <c r="AC36" s="92">
        <v>5.6</v>
      </c>
      <c r="AD36" s="67"/>
      <c r="AE36" s="91"/>
      <c r="AF36" s="4">
        <v>5.7</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11.5</v>
      </c>
      <c r="K40" s="91"/>
      <c r="L40" s="116">
        <v>11.5</v>
      </c>
      <c r="M40" s="91"/>
      <c r="N40" s="116">
        <v>11.5</v>
      </c>
      <c r="O40" s="91"/>
      <c r="P40" s="116">
        <v>11.5</v>
      </c>
      <c r="Q40" s="67"/>
      <c r="R40" s="91"/>
      <c r="S40" s="116">
        <v>11.5</v>
      </c>
      <c r="T40" s="91"/>
      <c r="U40" s="116">
        <v>11.5</v>
      </c>
      <c r="V40" s="91"/>
      <c r="W40" s="116">
        <v>11.5</v>
      </c>
      <c r="X40" s="67"/>
      <c r="Y40" s="67"/>
      <c r="Z40" s="67"/>
      <c r="AA40" s="91"/>
      <c r="AB40" s="3">
        <v>11.5</v>
      </c>
      <c r="AC40" s="92">
        <v>11.5</v>
      </c>
      <c r="AD40" s="67"/>
      <c r="AE40" s="91"/>
      <c r="AF40" s="4">
        <v>11.5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3.0999999046325701</v>
      </c>
      <c r="K42" s="91"/>
      <c r="L42" s="116">
        <v>3.0999999046325701</v>
      </c>
      <c r="M42" s="91"/>
      <c r="N42" s="116">
        <v>3.0999999046325701</v>
      </c>
      <c r="O42" s="91"/>
      <c r="P42" s="116">
        <v>3.0999999046325701</v>
      </c>
      <c r="Q42" s="67"/>
      <c r="R42" s="91"/>
      <c r="S42" s="116">
        <v>3.0999999046325701</v>
      </c>
      <c r="T42" s="91"/>
      <c r="U42" s="116">
        <v>3.0999999046325701</v>
      </c>
      <c r="V42" s="91"/>
      <c r="W42" s="116">
        <v>3.0999999046325701</v>
      </c>
      <c r="X42" s="67"/>
      <c r="Y42" s="67"/>
      <c r="Z42" s="67"/>
      <c r="AA42" s="91"/>
      <c r="AB42" s="3">
        <v>3.0999999046325701</v>
      </c>
      <c r="AC42" s="92">
        <v>3.0999999046325701</v>
      </c>
      <c r="AD42" s="67"/>
      <c r="AE42" s="91"/>
      <c r="AF42" s="4">
        <v>3.0999999046325701</v>
      </c>
    </row>
    <row r="43" spans="5:32" ht="20.25" customHeight="1" x14ac:dyDescent="0.25">
      <c r="E43" s="99" t="s">
        <v>951</v>
      </c>
      <c r="F43" s="100"/>
      <c r="G43" s="100"/>
      <c r="H43" s="100"/>
      <c r="I43" s="101"/>
      <c r="J43" s="102">
        <v>7.5</v>
      </c>
      <c r="K43" s="103"/>
      <c r="L43" s="102">
        <v>7.5</v>
      </c>
      <c r="M43" s="103"/>
      <c r="N43" s="102">
        <v>7.5</v>
      </c>
      <c r="O43" s="103"/>
      <c r="P43" s="102">
        <v>7.5</v>
      </c>
      <c r="Q43" s="100"/>
      <c r="R43" s="103"/>
      <c r="S43" s="102">
        <v>7.5</v>
      </c>
      <c r="T43" s="103"/>
      <c r="U43" s="113">
        <v>7.5</v>
      </c>
      <c r="V43" s="114"/>
      <c r="W43" s="102">
        <v>7.5</v>
      </c>
      <c r="X43" s="100"/>
      <c r="Y43" s="100"/>
      <c r="Z43" s="100"/>
      <c r="AA43" s="103"/>
      <c r="AB43" s="18">
        <v>7.5</v>
      </c>
      <c r="AC43" s="102">
        <v>7.5</v>
      </c>
      <c r="AD43" s="100"/>
      <c r="AE43" s="103"/>
      <c r="AF43" s="19">
        <v>7.5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IFj57C906PtDARwtNUw03tnWc/n4bqBejuwjIEsgmcMBIan+0+Sh54Flfo08QP8Bu+Yp6UJvPUjeciJsNB1Mg==" saltValue="/0EXgVY9aKz5vG/4pZ5cu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77E061A-A138-4B89-9672-FD8913000979}"/>
    <hyperlink ref="E53" location="INDEX!A1" display="Return to Index" xr:uid="{6FD7A7D5-7DC8-4645-A237-6BC30E4834A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MOOR - Moorvale (66/11kV)</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76"/>
  <dimension ref="A1:AJ53"/>
  <sheetViews>
    <sheetView showGridLines="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1737</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1389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1738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1739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7.6</v>
      </c>
      <c r="K26" s="91"/>
      <c r="L26" s="116">
        <v>7.6</v>
      </c>
      <c r="M26" s="91"/>
      <c r="N26" s="116">
        <v>7.6</v>
      </c>
      <c r="O26" s="91"/>
      <c r="P26" s="116">
        <v>7.6</v>
      </c>
      <c r="Q26" s="67"/>
      <c r="R26" s="91"/>
      <c r="S26" s="116">
        <v>7.6</v>
      </c>
      <c r="T26" s="91"/>
      <c r="U26" s="116">
        <v>8</v>
      </c>
      <c r="V26" s="91"/>
      <c r="W26" s="116">
        <v>8</v>
      </c>
      <c r="X26" s="67"/>
      <c r="Y26" s="67"/>
      <c r="Z26" s="67"/>
      <c r="AA26" s="91"/>
      <c r="AB26" s="3">
        <v>8</v>
      </c>
      <c r="AC26" s="92">
        <v>8</v>
      </c>
      <c r="AD26" s="67"/>
      <c r="AE26" s="91"/>
      <c r="AF26" s="4">
        <v>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5.9</v>
      </c>
      <c r="K28" s="91"/>
      <c r="L28" s="116">
        <v>5.9</v>
      </c>
      <c r="M28" s="91"/>
      <c r="N28" s="116">
        <v>5.9</v>
      </c>
      <c r="O28" s="91"/>
      <c r="P28" s="116">
        <v>5.9</v>
      </c>
      <c r="Q28" s="67"/>
      <c r="R28" s="91"/>
      <c r="S28" s="116">
        <v>5.9</v>
      </c>
      <c r="T28" s="91"/>
      <c r="U28" s="116">
        <v>3.5</v>
      </c>
      <c r="V28" s="91"/>
      <c r="W28" s="116">
        <v>3.5</v>
      </c>
      <c r="X28" s="67"/>
      <c r="Y28" s="67"/>
      <c r="Z28" s="67"/>
      <c r="AA28" s="91"/>
      <c r="AB28" s="3">
        <v>3.6</v>
      </c>
      <c r="AC28" s="92">
        <v>3.6</v>
      </c>
      <c r="AD28" s="67"/>
      <c r="AE28" s="91"/>
      <c r="AF28" s="4">
        <v>3.7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0.879</v>
      </c>
      <c r="K31" s="91"/>
      <c r="L31" s="118">
        <v>0.879</v>
      </c>
      <c r="M31" s="91"/>
      <c r="N31" s="118">
        <v>0.879</v>
      </c>
      <c r="O31" s="91"/>
      <c r="P31" s="118">
        <v>0.879</v>
      </c>
      <c r="Q31" s="67"/>
      <c r="R31" s="91"/>
      <c r="S31" s="118">
        <v>0.879</v>
      </c>
      <c r="T31" s="91"/>
      <c r="U31" s="118">
        <v>0.85599999999999998</v>
      </c>
      <c r="V31" s="91"/>
      <c r="W31" s="118">
        <v>0.85599999999999998</v>
      </c>
      <c r="X31" s="67"/>
      <c r="Y31" s="67"/>
      <c r="Z31" s="67"/>
      <c r="AA31" s="91"/>
      <c r="AB31" s="7">
        <v>0.85599999999999998</v>
      </c>
      <c r="AC31" s="96">
        <v>0.876</v>
      </c>
      <c r="AD31" s="67"/>
      <c r="AE31" s="91"/>
      <c r="AF31" s="8">
        <v>0.876</v>
      </c>
    </row>
    <row r="32" spans="4:32" ht="13.15" customHeight="1" x14ac:dyDescent="0.25">
      <c r="E32" s="93" t="s">
        <v>40</v>
      </c>
      <c r="F32" s="67"/>
      <c r="G32" s="67"/>
      <c r="H32" s="67"/>
      <c r="I32" s="94"/>
      <c r="J32" s="116">
        <v>4</v>
      </c>
      <c r="K32" s="91"/>
      <c r="L32" s="116">
        <v>4</v>
      </c>
      <c r="M32" s="91"/>
      <c r="N32" s="116">
        <v>4</v>
      </c>
      <c r="O32" s="91"/>
      <c r="P32" s="116">
        <v>4</v>
      </c>
      <c r="Q32" s="67"/>
      <c r="R32" s="91"/>
      <c r="S32" s="116">
        <v>4</v>
      </c>
      <c r="T32" s="91"/>
      <c r="U32" s="116">
        <v>4</v>
      </c>
      <c r="V32" s="91"/>
      <c r="W32" s="116">
        <v>4</v>
      </c>
      <c r="X32" s="67"/>
      <c r="Y32" s="67"/>
      <c r="Z32" s="67"/>
      <c r="AA32" s="91"/>
      <c r="AB32" s="3">
        <v>4</v>
      </c>
      <c r="AC32" s="92">
        <v>4</v>
      </c>
      <c r="AD32" s="67"/>
      <c r="AE32" s="91"/>
      <c r="AF32" s="4">
        <v>4</v>
      </c>
    </row>
    <row r="33" spans="5:32" ht="13.15" customHeight="1" x14ac:dyDescent="0.25">
      <c r="E33" s="97" t="s">
        <v>44</v>
      </c>
      <c r="F33" s="67"/>
      <c r="G33" s="67"/>
      <c r="H33" s="67"/>
      <c r="I33" s="94"/>
      <c r="J33" s="119">
        <v>5.7</v>
      </c>
      <c r="K33" s="91"/>
      <c r="L33" s="119">
        <v>5.8</v>
      </c>
      <c r="M33" s="91"/>
      <c r="N33" s="119">
        <v>5.8</v>
      </c>
      <c r="O33" s="91"/>
      <c r="P33" s="119">
        <v>5.8</v>
      </c>
      <c r="Q33" s="67"/>
      <c r="R33" s="91"/>
      <c r="S33" s="119">
        <v>5.8</v>
      </c>
      <c r="T33" s="91"/>
      <c r="U33" s="119">
        <v>3.4</v>
      </c>
      <c r="V33" s="91"/>
      <c r="W33" s="119">
        <v>3.4</v>
      </c>
      <c r="X33" s="67"/>
      <c r="Y33" s="67"/>
      <c r="Z33" s="67"/>
      <c r="AA33" s="91"/>
      <c r="AB33" s="9">
        <v>3.4</v>
      </c>
      <c r="AC33" s="98">
        <v>3.5</v>
      </c>
      <c r="AD33" s="67"/>
      <c r="AE33" s="91"/>
      <c r="AF33" s="10">
        <v>3.5</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1677</v>
      </c>
      <c r="K35" s="91"/>
      <c r="L35" s="117" t="s">
        <v>1677</v>
      </c>
      <c r="M35" s="91"/>
      <c r="N35" s="117" t="s">
        <v>1677</v>
      </c>
      <c r="O35" s="91"/>
      <c r="P35" s="117" t="s">
        <v>1677</v>
      </c>
      <c r="Q35" s="67"/>
      <c r="R35" s="91"/>
      <c r="S35" s="117" t="s">
        <v>1677</v>
      </c>
      <c r="T35" s="91"/>
      <c r="U35" s="117" t="s">
        <v>1677</v>
      </c>
      <c r="V35" s="91"/>
      <c r="W35" s="117" t="s">
        <v>1677</v>
      </c>
      <c r="X35" s="67"/>
      <c r="Y35" s="67"/>
      <c r="Z35" s="67"/>
      <c r="AA35" s="91"/>
      <c r="AB35" s="5" t="s">
        <v>1677</v>
      </c>
      <c r="AC35" s="95" t="s">
        <v>1677</v>
      </c>
      <c r="AD35" s="67"/>
      <c r="AE35" s="91"/>
      <c r="AF35" s="6" t="s">
        <v>1677</v>
      </c>
    </row>
    <row r="36" spans="5:32" ht="13.15" customHeight="1" x14ac:dyDescent="0.25">
      <c r="E36" s="93" t="s">
        <v>56</v>
      </c>
      <c r="F36" s="67"/>
      <c r="G36" s="67"/>
      <c r="H36" s="67"/>
      <c r="I36" s="94"/>
      <c r="J36" s="116">
        <v>1.7</v>
      </c>
      <c r="K36" s="91"/>
      <c r="L36" s="116">
        <v>1.8</v>
      </c>
      <c r="M36" s="91"/>
      <c r="N36" s="116">
        <v>1.8</v>
      </c>
      <c r="O36" s="91"/>
      <c r="P36" s="116">
        <v>1.8</v>
      </c>
      <c r="Q36" s="67"/>
      <c r="R36" s="91"/>
      <c r="S36" s="116">
        <v>1.8</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2.2999999999999998</v>
      </c>
      <c r="K39" s="91"/>
      <c r="L39" s="116">
        <v>2.2999999999999998</v>
      </c>
      <c r="M39" s="91"/>
      <c r="N39" s="116">
        <v>2.2999999999999998</v>
      </c>
      <c r="O39" s="91"/>
      <c r="P39" s="116">
        <v>2.2999999999999998</v>
      </c>
      <c r="Q39" s="67"/>
      <c r="R39" s="91"/>
      <c r="S39" s="116">
        <v>2.2999999999999998</v>
      </c>
      <c r="T39" s="91"/>
      <c r="U39" s="116">
        <v>2.2999999999999998</v>
      </c>
      <c r="V39" s="91"/>
      <c r="W39" s="116">
        <v>2.2999999999999998</v>
      </c>
      <c r="X39" s="67"/>
      <c r="Y39" s="67"/>
      <c r="Z39" s="67"/>
      <c r="AA39" s="91"/>
      <c r="AB39" s="3">
        <v>2.2999999999999998</v>
      </c>
      <c r="AC39" s="92">
        <v>2.2999999999999998</v>
      </c>
      <c r="AD39" s="67"/>
      <c r="AE39" s="91"/>
      <c r="AF39" s="4">
        <v>2.2999999999999998</v>
      </c>
    </row>
    <row r="40" spans="5:32" x14ac:dyDescent="0.25">
      <c r="E40" s="93" t="s">
        <v>73</v>
      </c>
      <c r="F40" s="67"/>
      <c r="G40" s="67"/>
      <c r="H40" s="67"/>
      <c r="I40" s="94"/>
      <c r="J40" s="116">
        <v>0.8</v>
      </c>
      <c r="K40" s="91"/>
      <c r="L40" s="116">
        <v>0.8</v>
      </c>
      <c r="M40" s="91"/>
      <c r="N40" s="116">
        <v>0.8</v>
      </c>
      <c r="O40" s="91"/>
      <c r="P40" s="116">
        <v>0.8</v>
      </c>
      <c r="Q40" s="67"/>
      <c r="R40" s="91"/>
      <c r="S40" s="116">
        <v>0.8</v>
      </c>
      <c r="T40" s="91"/>
      <c r="U40" s="116">
        <v>0.8</v>
      </c>
      <c r="V40" s="91"/>
      <c r="W40" s="116">
        <v>0.8</v>
      </c>
      <c r="X40" s="67"/>
      <c r="Y40" s="67"/>
      <c r="Z40" s="67"/>
      <c r="AA40" s="91"/>
      <c r="AB40" s="3">
        <v>0.8</v>
      </c>
      <c r="AC40" s="92">
        <v>0.8</v>
      </c>
      <c r="AD40" s="67"/>
      <c r="AE40" s="91"/>
      <c r="AF40" s="4">
        <v>0.8</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8</v>
      </c>
      <c r="K43" s="121"/>
      <c r="L43" s="120">
        <v>8</v>
      </c>
      <c r="M43" s="121"/>
      <c r="N43" s="120">
        <v>8</v>
      </c>
      <c r="O43" s="121"/>
      <c r="P43" s="120">
        <v>8</v>
      </c>
      <c r="Q43" s="122"/>
      <c r="R43" s="121"/>
      <c r="S43" s="120">
        <v>8</v>
      </c>
      <c r="T43" s="121"/>
      <c r="U43" s="125">
        <v>8</v>
      </c>
      <c r="V43" s="126"/>
      <c r="W43" s="120">
        <v>8</v>
      </c>
      <c r="X43" s="122"/>
      <c r="Y43" s="122"/>
      <c r="Z43" s="122"/>
      <c r="AA43" s="121"/>
      <c r="AB43" s="23">
        <v>8</v>
      </c>
      <c r="AC43" s="120">
        <v>8</v>
      </c>
      <c r="AD43" s="122"/>
      <c r="AE43" s="121"/>
      <c r="AF43" s="24">
        <v>8</v>
      </c>
    </row>
    <row r="44" spans="5:32" ht="22.5" customHeight="1" x14ac:dyDescent="0.25">
      <c r="E44" s="99" t="s">
        <v>85</v>
      </c>
      <c r="F44" s="100"/>
      <c r="G44" s="100"/>
      <c r="H44" s="100"/>
      <c r="I44" s="101"/>
      <c r="J44" s="120">
        <v>4</v>
      </c>
      <c r="K44" s="121"/>
      <c r="L44" s="120">
        <v>4</v>
      </c>
      <c r="M44" s="121"/>
      <c r="N44" s="120">
        <v>4</v>
      </c>
      <c r="O44" s="121"/>
      <c r="P44" s="120">
        <v>4</v>
      </c>
      <c r="Q44" s="122"/>
      <c r="R44" s="121"/>
      <c r="S44" s="120">
        <v>4</v>
      </c>
      <c r="T44" s="121"/>
      <c r="U44" s="120">
        <v>4</v>
      </c>
      <c r="V44" s="121"/>
      <c r="W44" s="120">
        <v>4</v>
      </c>
      <c r="X44" s="122"/>
      <c r="Y44" s="122"/>
      <c r="Z44" s="122"/>
      <c r="AA44" s="121"/>
      <c r="AB44" s="23">
        <v>4</v>
      </c>
      <c r="AC44" s="120">
        <v>4</v>
      </c>
      <c r="AD44" s="122"/>
      <c r="AE44" s="121"/>
      <c r="AF44" s="24">
        <v>4</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3DXXlTv6rqTF5eQlS9kYNKqfz6mybbg5AKW42i1jVLnE9xXfVvb4MPjWyJKYVIFmfSeLMfYDNTdjCEpBwsIEg==" saltValue="LBwsVld9DxnkewvCg6jY4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16E0027-1CDE-4B17-A02E-5921D2192823}"/>
    <hyperlink ref="E53" location="INDEX!A1" display="Return to Index" xr:uid="{7405B8FE-4499-4A91-A4AC-D8937EE0D18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MOPA - Mona Park (66/11kV)</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87"/>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1740</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1741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1742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5.8</v>
      </c>
      <c r="K26" s="91"/>
      <c r="L26" s="116">
        <v>5.8</v>
      </c>
      <c r="M26" s="91"/>
      <c r="N26" s="116">
        <v>5.8</v>
      </c>
      <c r="O26" s="91"/>
      <c r="P26" s="116">
        <v>5.8</v>
      </c>
      <c r="Q26" s="67"/>
      <c r="R26" s="91"/>
      <c r="S26" s="116">
        <v>5.8</v>
      </c>
      <c r="T26" s="91"/>
      <c r="U26" s="116">
        <v>6.4</v>
      </c>
      <c r="V26" s="91"/>
      <c r="W26" s="116">
        <v>6.4</v>
      </c>
      <c r="X26" s="67"/>
      <c r="Y26" s="67"/>
      <c r="Z26" s="67"/>
      <c r="AA26" s="91"/>
      <c r="AB26" s="3">
        <v>6.4</v>
      </c>
      <c r="AC26" s="92">
        <v>6.4</v>
      </c>
      <c r="AD26" s="67"/>
      <c r="AE26" s="91"/>
      <c r="AF26" s="4">
        <v>6.4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1.3</v>
      </c>
      <c r="K28" s="91"/>
      <c r="L28" s="116">
        <v>1.3</v>
      </c>
      <c r="M28" s="91"/>
      <c r="N28" s="116">
        <v>1.4</v>
      </c>
      <c r="O28" s="91"/>
      <c r="P28" s="116">
        <v>1.4</v>
      </c>
      <c r="Q28" s="67"/>
      <c r="R28" s="91"/>
      <c r="S28" s="116">
        <v>1.4</v>
      </c>
      <c r="T28" s="91"/>
      <c r="U28" s="116">
        <v>0.8</v>
      </c>
      <c r="V28" s="91"/>
      <c r="W28" s="116">
        <v>0.8</v>
      </c>
      <c r="X28" s="67"/>
      <c r="Y28" s="67"/>
      <c r="Z28" s="67"/>
      <c r="AA28" s="91"/>
      <c r="AB28" s="3">
        <v>0.8</v>
      </c>
      <c r="AC28" s="92">
        <v>0.8</v>
      </c>
      <c r="AD28" s="67"/>
      <c r="AE28" s="91"/>
      <c r="AF28" s="4">
        <v>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0.98099999999999998</v>
      </c>
      <c r="K31" s="91"/>
      <c r="L31" s="118">
        <v>0.98099999999999998</v>
      </c>
      <c r="M31" s="91"/>
      <c r="N31" s="118">
        <v>0.98099999999999998</v>
      </c>
      <c r="O31" s="91"/>
      <c r="P31" s="118">
        <v>0.98099999999999998</v>
      </c>
      <c r="Q31" s="67"/>
      <c r="R31" s="91"/>
      <c r="S31" s="118">
        <v>0.98099999999999998</v>
      </c>
      <c r="T31" s="91"/>
      <c r="U31" s="118">
        <v>0.98299999999999998</v>
      </c>
      <c r="V31" s="91"/>
      <c r="W31" s="118">
        <v>0.98299999999999998</v>
      </c>
      <c r="X31" s="67"/>
      <c r="Y31" s="67"/>
      <c r="Z31" s="67"/>
      <c r="AA31" s="91"/>
      <c r="AB31" s="7">
        <v>0.98299999999999998</v>
      </c>
      <c r="AC31" s="96">
        <v>0.98299999999999998</v>
      </c>
      <c r="AD31" s="67"/>
      <c r="AE31" s="91"/>
      <c r="AF31" s="8">
        <v>0.98299999999999998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1.2</v>
      </c>
      <c r="K33" s="91"/>
      <c r="L33" s="119">
        <v>1.3</v>
      </c>
      <c r="M33" s="91"/>
      <c r="N33" s="119">
        <v>1.3</v>
      </c>
      <c r="O33" s="91"/>
      <c r="P33" s="119">
        <v>1.3</v>
      </c>
      <c r="Q33" s="67"/>
      <c r="R33" s="91"/>
      <c r="S33" s="119">
        <v>1.3</v>
      </c>
      <c r="T33" s="91"/>
      <c r="U33" s="119">
        <v>0.8</v>
      </c>
      <c r="V33" s="91"/>
      <c r="W33" s="119">
        <v>0.8</v>
      </c>
      <c r="X33" s="67"/>
      <c r="Y33" s="67"/>
      <c r="Z33" s="67"/>
      <c r="AA33" s="91"/>
      <c r="AB33" s="9">
        <v>0.8</v>
      </c>
      <c r="AC33" s="98">
        <v>0.8</v>
      </c>
      <c r="AD33" s="67"/>
      <c r="AE33" s="91"/>
      <c r="AF33" s="10">
        <v>0.8</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1743</v>
      </c>
      <c r="K35" s="91"/>
      <c r="L35" s="117" t="s">
        <v>1743</v>
      </c>
      <c r="M35" s="91"/>
      <c r="N35" s="117" t="s">
        <v>1743</v>
      </c>
      <c r="O35" s="91"/>
      <c r="P35" s="117" t="s">
        <v>1743</v>
      </c>
      <c r="Q35" s="67"/>
      <c r="R35" s="91"/>
      <c r="S35" s="117" t="s">
        <v>1743</v>
      </c>
      <c r="T35" s="91"/>
      <c r="U35" s="117" t="s">
        <v>1743</v>
      </c>
      <c r="V35" s="91"/>
      <c r="W35" s="117" t="s">
        <v>1743</v>
      </c>
      <c r="X35" s="67"/>
      <c r="Y35" s="67"/>
      <c r="Z35" s="67"/>
      <c r="AA35" s="91"/>
      <c r="AB35" s="5" t="s">
        <v>1743</v>
      </c>
      <c r="AC35" s="95" t="s">
        <v>1743</v>
      </c>
      <c r="AD35" s="67"/>
      <c r="AE35" s="91"/>
      <c r="AF35" s="6" t="s">
        <v>1743</v>
      </c>
    </row>
    <row r="36" spans="5:32" ht="13.15" customHeight="1" x14ac:dyDescent="0.25">
      <c r="E36" s="93" t="s">
        <v>56</v>
      </c>
      <c r="F36" s="67"/>
      <c r="G36" s="67"/>
      <c r="H36" s="67"/>
      <c r="I36" s="94"/>
      <c r="J36" s="116">
        <v>1.2</v>
      </c>
      <c r="K36" s="91"/>
      <c r="L36" s="116">
        <v>1.3</v>
      </c>
      <c r="M36" s="91"/>
      <c r="N36" s="116">
        <v>1.3</v>
      </c>
      <c r="O36" s="91"/>
      <c r="P36" s="116">
        <v>1.3</v>
      </c>
      <c r="Q36" s="67"/>
      <c r="R36" s="91"/>
      <c r="S36" s="116">
        <v>1.3</v>
      </c>
      <c r="T36" s="91"/>
      <c r="U36" s="116">
        <v>0.8</v>
      </c>
      <c r="V36" s="91"/>
      <c r="W36" s="116">
        <v>0.8</v>
      </c>
      <c r="X36" s="67"/>
      <c r="Y36" s="67"/>
      <c r="Z36" s="67"/>
      <c r="AA36" s="91"/>
      <c r="AB36" s="3">
        <v>0.8</v>
      </c>
      <c r="AC36" s="92">
        <v>0.8</v>
      </c>
      <c r="AD36" s="67"/>
      <c r="AE36" s="91"/>
      <c r="AF36" s="4">
        <v>0.8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0.5</v>
      </c>
      <c r="K39" s="91"/>
      <c r="L39" s="116">
        <v>0.5</v>
      </c>
      <c r="M39" s="91"/>
      <c r="N39" s="116">
        <v>0.5</v>
      </c>
      <c r="O39" s="91"/>
      <c r="P39" s="116">
        <v>0.5</v>
      </c>
      <c r="Q39" s="67"/>
      <c r="R39" s="91"/>
      <c r="S39" s="116">
        <v>0.5</v>
      </c>
      <c r="T39" s="91"/>
      <c r="U39" s="116">
        <v>0.5</v>
      </c>
      <c r="V39" s="91"/>
      <c r="W39" s="116">
        <v>0.5</v>
      </c>
      <c r="X39" s="67"/>
      <c r="Y39" s="67"/>
      <c r="Z39" s="67"/>
      <c r="AA39" s="91"/>
      <c r="AB39" s="3">
        <v>0.5</v>
      </c>
      <c r="AC39" s="92">
        <v>0.5</v>
      </c>
      <c r="AD39" s="67"/>
      <c r="AE39" s="91"/>
      <c r="AF39" s="4">
        <v>0.5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1.1000000238418599</v>
      </c>
      <c r="K42" s="91"/>
      <c r="L42" s="116">
        <v>1.1000000238418599</v>
      </c>
      <c r="M42" s="91"/>
      <c r="N42" s="116">
        <v>1.1000000238418599</v>
      </c>
      <c r="O42" s="91"/>
      <c r="P42" s="116">
        <v>1.1000000238418599</v>
      </c>
      <c r="Q42" s="67"/>
      <c r="R42" s="91"/>
      <c r="S42" s="116">
        <v>1.1000000238418599</v>
      </c>
      <c r="T42" s="91"/>
      <c r="U42" s="116">
        <v>1.1000000238418599</v>
      </c>
      <c r="V42" s="91"/>
      <c r="W42" s="116">
        <v>1.1000000238418599</v>
      </c>
      <c r="X42" s="67"/>
      <c r="Y42" s="67"/>
      <c r="Z42" s="67"/>
      <c r="AA42" s="91"/>
      <c r="AB42" s="3">
        <v>1.1000000238418599</v>
      </c>
      <c r="AC42" s="92">
        <v>1.1000000238418599</v>
      </c>
      <c r="AD42" s="67"/>
      <c r="AE42" s="91"/>
      <c r="AF42" s="4">
        <v>1.1000000238418599</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OChxzp9GqKGQ4kJkxQ7k1R68rMBKR9e965zekukyL00EkVMipdl26j0AQVGD9xGaV/ieF5KxKRR1IMz2Trd4Q==" saltValue="33+XVIR4AET7d7fEvP3+H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D02481A-73AA-45D9-87A2-2F18D13170BF}"/>
    <hyperlink ref="E53" location="INDEX!A1" display="Return to Index" xr:uid="{8F28196D-4F4F-49F4-BFB9-BA33E0E8808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MORO - Mount Rooper (66/11kV)</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94"/>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1744</v>
      </c>
      <c r="J3" s="69"/>
      <c r="K3" s="69"/>
      <c r="L3" s="69"/>
      <c r="M3" s="69"/>
      <c r="N3" s="69"/>
      <c r="O3" s="69"/>
      <c r="P3" s="69"/>
      <c r="Q3" s="69"/>
      <c r="R3" s="69"/>
      <c r="S3" s="69"/>
      <c r="V3" s="71" t="s">
        <v>929</v>
      </c>
      <c r="W3" s="69"/>
      <c r="Y3" s="72" t="s">
        <v>1218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1747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6.3</v>
      </c>
      <c r="K26" s="91"/>
      <c r="L26" s="116">
        <v>6.3</v>
      </c>
      <c r="M26" s="91"/>
      <c r="N26" s="116">
        <v>6.3</v>
      </c>
      <c r="O26" s="91"/>
      <c r="P26" s="116">
        <v>6.3</v>
      </c>
      <c r="Q26" s="67"/>
      <c r="R26" s="91"/>
      <c r="S26" s="116">
        <v>6.3</v>
      </c>
      <c r="T26" s="91"/>
      <c r="U26" s="116">
        <v>6.3</v>
      </c>
      <c r="V26" s="91"/>
      <c r="W26" s="116">
        <v>6.3</v>
      </c>
      <c r="X26" s="67"/>
      <c r="Y26" s="67"/>
      <c r="Z26" s="67"/>
      <c r="AA26" s="91"/>
      <c r="AB26" s="3">
        <v>6.3</v>
      </c>
      <c r="AC26" s="92">
        <v>6.3</v>
      </c>
      <c r="AD26" s="67"/>
      <c r="AE26" s="91"/>
      <c r="AF26" s="4">
        <v>6.3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5.6</v>
      </c>
      <c r="K28" s="91"/>
      <c r="L28" s="116">
        <v>5.6</v>
      </c>
      <c r="M28" s="91"/>
      <c r="N28" s="116">
        <v>5.7</v>
      </c>
      <c r="O28" s="91"/>
      <c r="P28" s="116">
        <v>5.7</v>
      </c>
      <c r="Q28" s="67"/>
      <c r="R28" s="91"/>
      <c r="S28" s="116">
        <v>5.7</v>
      </c>
      <c r="T28" s="91"/>
      <c r="U28" s="116">
        <v>4.4000000000000004</v>
      </c>
      <c r="V28" s="91"/>
      <c r="W28" s="116">
        <v>4.5</v>
      </c>
      <c r="X28" s="67"/>
      <c r="Y28" s="67"/>
      <c r="Z28" s="67"/>
      <c r="AA28" s="91"/>
      <c r="AB28" s="3">
        <v>4.5</v>
      </c>
      <c r="AC28" s="92">
        <v>4.5</v>
      </c>
      <c r="AD28" s="67"/>
      <c r="AE28" s="91"/>
      <c r="AF28" s="4">
        <v>4.5999999999999996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0.91100000000000003</v>
      </c>
      <c r="K31" s="91"/>
      <c r="L31" s="118">
        <v>0.91100000000000003</v>
      </c>
      <c r="M31" s="91"/>
      <c r="N31" s="118">
        <v>0.91100000000000003</v>
      </c>
      <c r="O31" s="91"/>
      <c r="P31" s="118">
        <v>0.91100000000000003</v>
      </c>
      <c r="Q31" s="67"/>
      <c r="R31" s="91"/>
      <c r="S31" s="118">
        <v>0.91100000000000003</v>
      </c>
      <c r="T31" s="91"/>
      <c r="U31" s="118">
        <v>0.93</v>
      </c>
      <c r="V31" s="91"/>
      <c r="W31" s="118">
        <v>0.93</v>
      </c>
      <c r="X31" s="67"/>
      <c r="Y31" s="67"/>
      <c r="Z31" s="67"/>
      <c r="AA31" s="91"/>
      <c r="AB31" s="7">
        <v>0.93</v>
      </c>
      <c r="AC31" s="96">
        <v>0.93</v>
      </c>
      <c r="AD31" s="67"/>
      <c r="AE31" s="91"/>
      <c r="AF31" s="8">
        <v>0.93</v>
      </c>
    </row>
    <row r="32" spans="4:32" ht="13.15" customHeight="1" x14ac:dyDescent="0.25">
      <c r="E32" s="93" t="s">
        <v>40</v>
      </c>
      <c r="F32" s="67"/>
      <c r="G32" s="67"/>
      <c r="H32" s="67"/>
      <c r="I32" s="94"/>
      <c r="J32" s="116">
        <v>3.3</v>
      </c>
      <c r="K32" s="91"/>
      <c r="L32" s="116">
        <v>3.3</v>
      </c>
      <c r="M32" s="91"/>
      <c r="N32" s="116">
        <v>3.3</v>
      </c>
      <c r="O32" s="91"/>
      <c r="P32" s="116">
        <v>3.3</v>
      </c>
      <c r="Q32" s="67"/>
      <c r="R32" s="91"/>
      <c r="S32" s="116">
        <v>3.3</v>
      </c>
      <c r="T32" s="91"/>
      <c r="U32" s="116">
        <v>3.5</v>
      </c>
      <c r="V32" s="91"/>
      <c r="W32" s="116">
        <v>3.5</v>
      </c>
      <c r="X32" s="67"/>
      <c r="Y32" s="67"/>
      <c r="Z32" s="67"/>
      <c r="AA32" s="91"/>
      <c r="AB32" s="3">
        <v>3.5</v>
      </c>
      <c r="AC32" s="92">
        <v>3.5</v>
      </c>
      <c r="AD32" s="67"/>
      <c r="AE32" s="91"/>
      <c r="AF32" s="4">
        <v>3.5</v>
      </c>
    </row>
    <row r="33" spans="5:32" ht="13.15" customHeight="1" x14ac:dyDescent="0.25">
      <c r="E33" s="97" t="s">
        <v>44</v>
      </c>
      <c r="F33" s="67"/>
      <c r="G33" s="67"/>
      <c r="H33" s="67"/>
      <c r="I33" s="94"/>
      <c r="J33" s="119">
        <v>4.8</v>
      </c>
      <c r="K33" s="91"/>
      <c r="L33" s="119">
        <v>4.8</v>
      </c>
      <c r="M33" s="91"/>
      <c r="N33" s="119">
        <v>4.9000000000000004</v>
      </c>
      <c r="O33" s="91"/>
      <c r="P33" s="119">
        <v>4.9000000000000004</v>
      </c>
      <c r="Q33" s="67"/>
      <c r="R33" s="91"/>
      <c r="S33" s="119">
        <v>4.9000000000000004</v>
      </c>
      <c r="T33" s="91"/>
      <c r="U33" s="119">
        <v>4.2</v>
      </c>
      <c r="V33" s="91"/>
      <c r="W33" s="119">
        <v>4.3</v>
      </c>
      <c r="X33" s="67"/>
      <c r="Y33" s="67"/>
      <c r="Z33" s="67"/>
      <c r="AA33" s="91"/>
      <c r="AB33" s="9">
        <v>4.3</v>
      </c>
      <c r="AC33" s="98">
        <v>4.3</v>
      </c>
      <c r="AD33" s="67"/>
      <c r="AE33" s="91"/>
      <c r="AF33" s="10">
        <v>4.4000000000000004</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1748</v>
      </c>
      <c r="K35" s="91"/>
      <c r="L35" s="117" t="s">
        <v>1748</v>
      </c>
      <c r="M35" s="91"/>
      <c r="N35" s="117" t="s">
        <v>1748</v>
      </c>
      <c r="O35" s="91"/>
      <c r="P35" s="117" t="s">
        <v>1748</v>
      </c>
      <c r="Q35" s="67"/>
      <c r="R35" s="91"/>
      <c r="S35" s="117" t="s">
        <v>1748</v>
      </c>
      <c r="T35" s="91"/>
      <c r="U35" s="117" t="s">
        <v>1748</v>
      </c>
      <c r="V35" s="91"/>
      <c r="W35" s="117" t="s">
        <v>1748</v>
      </c>
      <c r="X35" s="67"/>
      <c r="Y35" s="67"/>
      <c r="Z35" s="67"/>
      <c r="AA35" s="91"/>
      <c r="AB35" s="5" t="s">
        <v>1748</v>
      </c>
      <c r="AC35" s="95" t="s">
        <v>1748</v>
      </c>
      <c r="AD35" s="67"/>
      <c r="AE35" s="91"/>
      <c r="AF35" s="6" t="s">
        <v>1748</v>
      </c>
    </row>
    <row r="36" spans="5:32" ht="13.15" customHeight="1" x14ac:dyDescent="0.25">
      <c r="E36" s="93" t="s">
        <v>56</v>
      </c>
      <c r="F36" s="67"/>
      <c r="G36" s="67"/>
      <c r="H36" s="67"/>
      <c r="I36" s="94"/>
      <c r="J36" s="116">
        <v>1.5</v>
      </c>
      <c r="K36" s="91"/>
      <c r="L36" s="116">
        <v>1.5</v>
      </c>
      <c r="M36" s="91"/>
      <c r="N36" s="116">
        <v>1.6</v>
      </c>
      <c r="O36" s="91"/>
      <c r="P36" s="116">
        <v>1.6</v>
      </c>
      <c r="Q36" s="67"/>
      <c r="R36" s="91"/>
      <c r="S36" s="116">
        <v>1.6</v>
      </c>
      <c r="T36" s="91"/>
      <c r="U36" s="116">
        <v>0.7</v>
      </c>
      <c r="V36" s="91"/>
      <c r="W36" s="116">
        <v>0.8</v>
      </c>
      <c r="X36" s="67"/>
      <c r="Y36" s="67"/>
      <c r="Z36" s="67"/>
      <c r="AA36" s="91"/>
      <c r="AB36" s="3">
        <v>0.8</v>
      </c>
      <c r="AC36" s="92">
        <v>0.8</v>
      </c>
      <c r="AD36" s="67"/>
      <c r="AE36" s="91"/>
      <c r="AF36" s="4">
        <v>0.9</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0.8</v>
      </c>
      <c r="K39" s="91"/>
      <c r="L39" s="116">
        <v>0.8</v>
      </c>
      <c r="M39" s="91"/>
      <c r="N39" s="116">
        <v>0.8</v>
      </c>
      <c r="O39" s="91"/>
      <c r="P39" s="116">
        <v>0.8</v>
      </c>
      <c r="Q39" s="67"/>
      <c r="R39" s="91"/>
      <c r="S39" s="116">
        <v>0.8</v>
      </c>
      <c r="T39" s="91"/>
      <c r="U39" s="116">
        <v>0.8</v>
      </c>
      <c r="V39" s="91"/>
      <c r="W39" s="116">
        <v>0.8</v>
      </c>
      <c r="X39" s="67"/>
      <c r="Y39" s="67"/>
      <c r="Z39" s="67"/>
      <c r="AA39" s="91"/>
      <c r="AB39" s="3">
        <v>0.8</v>
      </c>
      <c r="AC39" s="92">
        <v>0.8</v>
      </c>
      <c r="AD39" s="67"/>
      <c r="AE39" s="91"/>
      <c r="AF39" s="4">
        <v>0.8</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ceH9c6Zel13VjdLqKSHrENvbEf89RNRDaYIw8/E7xke++rkDan8T/LrhKS24jHHRUkrOwLx/RJT3bVegfb0uA==" saltValue="DtT2e0Zm4hLnr+bKG4qst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9577E22-6035-44F0-967C-DE6CC6954822}"/>
    <hyperlink ref="E53" location="INDEX!A1" display="Return to Index" xr:uid="{84308654-9EC3-453C-87E0-3C8EC58A11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MOSI - Mt Sibley (33/11kV)</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1043</v>
      </c>
      <c r="J3" s="69"/>
      <c r="K3" s="69"/>
      <c r="L3" s="69"/>
      <c r="M3" s="69"/>
      <c r="N3" s="69"/>
      <c r="O3" s="69"/>
      <c r="P3" s="69"/>
      <c r="Q3" s="69"/>
      <c r="R3" s="69"/>
      <c r="S3" s="69"/>
      <c r="V3" s="71" t="s">
        <v>929</v>
      </c>
      <c r="W3" s="69"/>
      <c r="Y3" s="72" t="s">
        <v>1044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1047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20.9</v>
      </c>
      <c r="K26" s="91"/>
      <c r="L26" s="116">
        <v>20.9</v>
      </c>
      <c r="M26" s="91"/>
      <c r="N26" s="116">
        <v>20.9</v>
      </c>
      <c r="O26" s="91"/>
      <c r="P26" s="116">
        <v>20.9</v>
      </c>
      <c r="Q26" s="67"/>
      <c r="R26" s="91"/>
      <c r="S26" s="116">
        <v>20.9</v>
      </c>
      <c r="T26" s="91"/>
      <c r="U26" s="116">
        <v>23.3</v>
      </c>
      <c r="V26" s="91"/>
      <c r="W26" s="116">
        <v>23.3</v>
      </c>
      <c r="X26" s="67"/>
      <c r="Y26" s="67"/>
      <c r="Z26" s="67"/>
      <c r="AA26" s="91"/>
      <c r="AB26" s="3">
        <v>23.3</v>
      </c>
      <c r="AC26" s="92">
        <v>23.3</v>
      </c>
      <c r="AD26" s="67"/>
      <c r="AE26" s="91"/>
      <c r="AF26" s="4">
        <v>23.3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8.8000000000000007</v>
      </c>
      <c r="K28" s="91"/>
      <c r="L28" s="116">
        <v>8.8000000000000007</v>
      </c>
      <c r="M28" s="91"/>
      <c r="N28" s="116">
        <v>8.9</v>
      </c>
      <c r="O28" s="91"/>
      <c r="P28" s="116">
        <v>8.9</v>
      </c>
      <c r="Q28" s="67"/>
      <c r="R28" s="91"/>
      <c r="S28" s="116">
        <v>8.9</v>
      </c>
      <c r="T28" s="91"/>
      <c r="U28" s="116">
        <v>6.3</v>
      </c>
      <c r="V28" s="91"/>
      <c r="W28" s="116">
        <v>6.3</v>
      </c>
      <c r="X28" s="67"/>
      <c r="Y28" s="67"/>
      <c r="Z28" s="67"/>
      <c r="AA28" s="91"/>
      <c r="AB28" s="3">
        <v>6.3</v>
      </c>
      <c r="AC28" s="92">
        <v>6.4</v>
      </c>
      <c r="AD28" s="67"/>
      <c r="AE28" s="91"/>
      <c r="AF28" s="4">
        <v>6.4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0.96299999999999997</v>
      </c>
      <c r="K31" s="91"/>
      <c r="L31" s="118">
        <v>0.96</v>
      </c>
      <c r="M31" s="91"/>
      <c r="N31" s="118">
        <v>0.96299999999999997</v>
      </c>
      <c r="O31" s="91"/>
      <c r="P31" s="118">
        <v>0.96299999999999997</v>
      </c>
      <c r="Q31" s="67"/>
      <c r="R31" s="91"/>
      <c r="S31" s="118">
        <v>0.96299999999999997</v>
      </c>
      <c r="T31" s="91"/>
      <c r="U31" s="118">
        <v>0.96199999999999997</v>
      </c>
      <c r="V31" s="91"/>
      <c r="W31" s="118">
        <v>0.96199999999999997</v>
      </c>
      <c r="X31" s="67"/>
      <c r="Y31" s="67"/>
      <c r="Z31" s="67"/>
      <c r="AA31" s="91"/>
      <c r="AB31" s="7">
        <v>0.96199999999999997</v>
      </c>
      <c r="AC31" s="96">
        <v>0.96199999999999997</v>
      </c>
      <c r="AD31" s="67"/>
      <c r="AE31" s="91"/>
      <c r="AF31" s="8">
        <v>0.96199999999999997</v>
      </c>
    </row>
    <row r="32" spans="4:32" ht="13.15" customHeight="1" x14ac:dyDescent="0.25">
      <c r="E32" s="93" t="s">
        <v>40</v>
      </c>
      <c r="F32" s="67"/>
      <c r="G32" s="67"/>
      <c r="H32" s="67"/>
      <c r="I32" s="94"/>
      <c r="J32" s="116">
        <v>12</v>
      </c>
      <c r="K32" s="91"/>
      <c r="L32" s="116">
        <v>12</v>
      </c>
      <c r="M32" s="91"/>
      <c r="N32" s="116">
        <v>12</v>
      </c>
      <c r="O32" s="91"/>
      <c r="P32" s="116">
        <v>12</v>
      </c>
      <c r="Q32" s="67"/>
      <c r="R32" s="91"/>
      <c r="S32" s="116">
        <v>12</v>
      </c>
      <c r="T32" s="91"/>
      <c r="U32" s="116">
        <v>12.9</v>
      </c>
      <c r="V32" s="91"/>
      <c r="W32" s="116">
        <v>12.9</v>
      </c>
      <c r="X32" s="67"/>
      <c r="Y32" s="67"/>
      <c r="Z32" s="67"/>
      <c r="AA32" s="91"/>
      <c r="AB32" s="3">
        <v>12.9</v>
      </c>
      <c r="AC32" s="92">
        <v>12.9</v>
      </c>
      <c r="AD32" s="67"/>
      <c r="AE32" s="91"/>
      <c r="AF32" s="4">
        <v>12.9</v>
      </c>
    </row>
    <row r="33" spans="5:32" ht="13.15" customHeight="1" x14ac:dyDescent="0.25">
      <c r="E33" s="97" t="s">
        <v>44</v>
      </c>
      <c r="F33" s="67"/>
      <c r="G33" s="67"/>
      <c r="H33" s="67"/>
      <c r="I33" s="94"/>
      <c r="J33" s="119">
        <v>8.4</v>
      </c>
      <c r="K33" s="91"/>
      <c r="L33" s="119">
        <v>8.4</v>
      </c>
      <c r="M33" s="91"/>
      <c r="N33" s="119">
        <v>8.5</v>
      </c>
      <c r="O33" s="91"/>
      <c r="P33" s="119">
        <v>8.5</v>
      </c>
      <c r="Q33" s="67"/>
      <c r="R33" s="91"/>
      <c r="S33" s="119">
        <v>8.5</v>
      </c>
      <c r="T33" s="91"/>
      <c r="U33" s="119">
        <v>6</v>
      </c>
      <c r="V33" s="91"/>
      <c r="W33" s="119">
        <v>6</v>
      </c>
      <c r="X33" s="67"/>
      <c r="Y33" s="67"/>
      <c r="Z33" s="67"/>
      <c r="AA33" s="91"/>
      <c r="AB33" s="9">
        <v>6.1</v>
      </c>
      <c r="AC33" s="98">
        <v>6.1</v>
      </c>
      <c r="AD33" s="67"/>
      <c r="AE33" s="91"/>
      <c r="AF33" s="10">
        <v>6.1</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17.5</v>
      </c>
      <c r="K43" s="103"/>
      <c r="L43" s="102">
        <v>17.5</v>
      </c>
      <c r="M43" s="103"/>
      <c r="N43" s="102">
        <v>17.5</v>
      </c>
      <c r="O43" s="103"/>
      <c r="P43" s="102">
        <v>17.5</v>
      </c>
      <c r="Q43" s="100"/>
      <c r="R43" s="103"/>
      <c r="S43" s="102">
        <v>17.5</v>
      </c>
      <c r="T43" s="103"/>
      <c r="U43" s="102">
        <v>17.5</v>
      </c>
      <c r="V43" s="103"/>
      <c r="W43" s="102">
        <v>17.5</v>
      </c>
      <c r="X43" s="100"/>
      <c r="Y43" s="100"/>
      <c r="Z43" s="100"/>
      <c r="AA43" s="103"/>
      <c r="AB43" s="18">
        <v>17.5</v>
      </c>
      <c r="AC43" s="102">
        <v>17.5</v>
      </c>
      <c r="AD43" s="100"/>
      <c r="AE43" s="103"/>
      <c r="AF43" s="19">
        <v>17.5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FShGMxzqaFhOIg44Ufv4eAmb2TRCTk7D6vs09EBrC8BrE5JOSo+qgvnNv+WU3MQSUF+VeEi3Szj06O0oDQHiQ==" saltValue="ki0sBtc5rwnjVF2JtVGDP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CF00994C-2A6E-4C47-AA8D-C4672CF32E52}"/>
    <hyperlink ref="E53" location="INDEX!A1" display="Return to Index" xr:uid="{5EF0B98A-1419-4FAA-88AB-CBCEED32393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BEWE - Bedford Weir (66/22kV)</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83"/>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1749</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1521</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18.5</v>
      </c>
      <c r="K26" s="91"/>
      <c r="L26" s="116">
        <v>18.5</v>
      </c>
      <c r="M26" s="91"/>
      <c r="N26" s="116">
        <v>18.5</v>
      </c>
      <c r="O26" s="91"/>
      <c r="P26" s="116">
        <v>18.5</v>
      </c>
      <c r="Q26" s="67"/>
      <c r="R26" s="91"/>
      <c r="S26" s="116">
        <v>18.5</v>
      </c>
      <c r="T26" s="91"/>
      <c r="U26" s="116">
        <v>20.6</v>
      </c>
      <c r="V26" s="91"/>
      <c r="W26" s="116">
        <v>20.6</v>
      </c>
      <c r="X26" s="67"/>
      <c r="Y26" s="67"/>
      <c r="Z26" s="67"/>
      <c r="AA26" s="91"/>
      <c r="AB26" s="3">
        <v>20.6</v>
      </c>
      <c r="AC26" s="92">
        <v>20.6</v>
      </c>
      <c r="AD26" s="67"/>
      <c r="AE26" s="91"/>
      <c r="AF26" s="4">
        <v>20.6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12.8</v>
      </c>
      <c r="K28" s="91"/>
      <c r="L28" s="116">
        <v>12.9</v>
      </c>
      <c r="M28" s="91"/>
      <c r="N28" s="116">
        <v>13</v>
      </c>
      <c r="O28" s="91"/>
      <c r="P28" s="116">
        <v>13</v>
      </c>
      <c r="Q28" s="67"/>
      <c r="R28" s="91"/>
      <c r="S28" s="116">
        <v>13</v>
      </c>
      <c r="T28" s="91"/>
      <c r="U28" s="116">
        <v>6.8</v>
      </c>
      <c r="V28" s="91"/>
      <c r="W28" s="116">
        <v>6.8</v>
      </c>
      <c r="X28" s="67"/>
      <c r="Y28" s="67"/>
      <c r="Z28" s="67"/>
      <c r="AA28" s="91"/>
      <c r="AB28" s="3">
        <v>6.8</v>
      </c>
      <c r="AC28" s="92">
        <v>6.9</v>
      </c>
      <c r="AD28" s="67"/>
      <c r="AE28" s="91"/>
      <c r="AF28" s="4">
        <v>6.9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0.98499999999999999</v>
      </c>
      <c r="V31" s="91"/>
      <c r="W31" s="118">
        <v>0.98499999999999999</v>
      </c>
      <c r="X31" s="67"/>
      <c r="Y31" s="67"/>
      <c r="Z31" s="67"/>
      <c r="AA31" s="91"/>
      <c r="AB31" s="7">
        <v>0.98499999999999999</v>
      </c>
      <c r="AC31" s="96">
        <v>0.98499999999999999</v>
      </c>
      <c r="AD31" s="67"/>
      <c r="AE31" s="91"/>
      <c r="AF31" s="8">
        <v>0.98499999999999999</v>
      </c>
    </row>
    <row r="32" spans="4:32" ht="13.15" customHeight="1" x14ac:dyDescent="0.25">
      <c r="E32" s="93" t="s">
        <v>40</v>
      </c>
      <c r="F32" s="67"/>
      <c r="G32" s="67"/>
      <c r="H32" s="67"/>
      <c r="I32" s="94"/>
      <c r="J32" s="116">
        <v>9.3000000000000007</v>
      </c>
      <c r="K32" s="91"/>
      <c r="L32" s="116">
        <v>9.3000000000000007</v>
      </c>
      <c r="M32" s="91"/>
      <c r="N32" s="116">
        <v>9.3000000000000007</v>
      </c>
      <c r="O32" s="91"/>
      <c r="P32" s="116">
        <v>9.3000000000000007</v>
      </c>
      <c r="Q32" s="67"/>
      <c r="R32" s="91"/>
      <c r="S32" s="116">
        <v>9.3000000000000007</v>
      </c>
      <c r="T32" s="91"/>
      <c r="U32" s="116">
        <v>10.3</v>
      </c>
      <c r="V32" s="91"/>
      <c r="W32" s="116">
        <v>10.3</v>
      </c>
      <c r="X32" s="67"/>
      <c r="Y32" s="67"/>
      <c r="Z32" s="67"/>
      <c r="AA32" s="91"/>
      <c r="AB32" s="3">
        <v>10.3</v>
      </c>
      <c r="AC32" s="92">
        <v>10.3</v>
      </c>
      <c r="AD32" s="67"/>
      <c r="AE32" s="91"/>
      <c r="AF32" s="4">
        <v>10.3</v>
      </c>
    </row>
    <row r="33" spans="5:32" ht="13.15" customHeight="1" x14ac:dyDescent="0.25">
      <c r="E33" s="97" t="s">
        <v>44</v>
      </c>
      <c r="F33" s="67"/>
      <c r="G33" s="67"/>
      <c r="H33" s="67"/>
      <c r="I33" s="94"/>
      <c r="J33" s="119">
        <v>12.2</v>
      </c>
      <c r="K33" s="91"/>
      <c r="L33" s="119">
        <v>12.3</v>
      </c>
      <c r="M33" s="91"/>
      <c r="N33" s="119">
        <v>12.3</v>
      </c>
      <c r="O33" s="91"/>
      <c r="P33" s="119">
        <v>12.4</v>
      </c>
      <c r="Q33" s="67"/>
      <c r="R33" s="91"/>
      <c r="S33" s="119">
        <v>12.4</v>
      </c>
      <c r="T33" s="91"/>
      <c r="U33" s="119">
        <v>6.5</v>
      </c>
      <c r="V33" s="91"/>
      <c r="W33" s="119">
        <v>6.5</v>
      </c>
      <c r="X33" s="67"/>
      <c r="Y33" s="67"/>
      <c r="Z33" s="67"/>
      <c r="AA33" s="91"/>
      <c r="AB33" s="9">
        <v>6.5</v>
      </c>
      <c r="AC33" s="98">
        <v>6.6</v>
      </c>
      <c r="AD33" s="67"/>
      <c r="AE33" s="91"/>
      <c r="AF33" s="10">
        <v>6.6</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1014</v>
      </c>
      <c r="K35" s="91"/>
      <c r="L35" s="117" t="s">
        <v>1014</v>
      </c>
      <c r="M35" s="91"/>
      <c r="N35" s="117" t="s">
        <v>1014</v>
      </c>
      <c r="O35" s="91"/>
      <c r="P35" s="117" t="s">
        <v>1014</v>
      </c>
      <c r="Q35" s="67"/>
      <c r="R35" s="91"/>
      <c r="S35" s="117" t="s">
        <v>1014</v>
      </c>
      <c r="T35" s="91"/>
      <c r="U35" s="117" t="s">
        <v>1014</v>
      </c>
      <c r="V35" s="91"/>
      <c r="W35" s="117" t="s">
        <v>1014</v>
      </c>
      <c r="X35" s="67"/>
      <c r="Y35" s="67"/>
      <c r="Z35" s="67"/>
      <c r="AA35" s="91"/>
      <c r="AB35" s="5" t="s">
        <v>1014</v>
      </c>
      <c r="AC35" s="95" t="s">
        <v>1014</v>
      </c>
      <c r="AD35" s="67"/>
      <c r="AE35" s="91"/>
      <c r="AF35" s="6" t="s">
        <v>1014</v>
      </c>
    </row>
    <row r="36" spans="5:32" ht="13.15" customHeight="1" x14ac:dyDescent="0.25">
      <c r="E36" s="93" t="s">
        <v>56</v>
      </c>
      <c r="F36" s="67"/>
      <c r="G36" s="67"/>
      <c r="H36" s="67"/>
      <c r="I36" s="94"/>
      <c r="J36" s="116">
        <v>2.9</v>
      </c>
      <c r="K36" s="91"/>
      <c r="L36" s="116">
        <v>3</v>
      </c>
      <c r="M36" s="91"/>
      <c r="N36" s="116">
        <v>3</v>
      </c>
      <c r="O36" s="91"/>
      <c r="P36" s="116">
        <v>3.1</v>
      </c>
      <c r="Q36" s="67"/>
      <c r="R36" s="91"/>
      <c r="S36" s="116">
        <v>3.1</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v>
      </c>
      <c r="K39" s="91"/>
      <c r="L39" s="116">
        <v>4</v>
      </c>
      <c r="M39" s="91"/>
      <c r="N39" s="116">
        <v>4</v>
      </c>
      <c r="O39" s="91"/>
      <c r="P39" s="116">
        <v>4</v>
      </c>
      <c r="Q39" s="67"/>
      <c r="R39" s="91"/>
      <c r="S39" s="116">
        <v>4</v>
      </c>
      <c r="T39" s="91"/>
      <c r="U39" s="116">
        <v>4</v>
      </c>
      <c r="V39" s="91"/>
      <c r="W39" s="116">
        <v>4</v>
      </c>
      <c r="X39" s="67"/>
      <c r="Y39" s="67"/>
      <c r="Z39" s="67"/>
      <c r="AA39" s="91"/>
      <c r="AB39" s="3">
        <v>4</v>
      </c>
      <c r="AC39" s="92">
        <v>4</v>
      </c>
      <c r="AD39" s="67"/>
      <c r="AE39" s="91"/>
      <c r="AF39" s="4">
        <v>4</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18</v>
      </c>
      <c r="K43" s="121"/>
      <c r="L43" s="120">
        <v>18</v>
      </c>
      <c r="M43" s="121"/>
      <c r="N43" s="120">
        <v>18</v>
      </c>
      <c r="O43" s="121"/>
      <c r="P43" s="120">
        <v>18</v>
      </c>
      <c r="Q43" s="122"/>
      <c r="R43" s="121"/>
      <c r="S43" s="120">
        <v>18</v>
      </c>
      <c r="T43" s="121"/>
      <c r="U43" s="125">
        <v>18</v>
      </c>
      <c r="V43" s="126"/>
      <c r="W43" s="120">
        <v>18</v>
      </c>
      <c r="X43" s="122"/>
      <c r="Y43" s="122"/>
      <c r="Z43" s="122"/>
      <c r="AA43" s="121"/>
      <c r="AB43" s="23">
        <v>18</v>
      </c>
      <c r="AC43" s="120">
        <v>18</v>
      </c>
      <c r="AD43" s="122"/>
      <c r="AE43" s="121"/>
      <c r="AF43" s="24">
        <v>18</v>
      </c>
    </row>
    <row r="44" spans="5:32" ht="22.5" customHeight="1" x14ac:dyDescent="0.25">
      <c r="E44" s="99" t="s">
        <v>85</v>
      </c>
      <c r="F44" s="100"/>
      <c r="G44" s="100"/>
      <c r="H44" s="100"/>
      <c r="I44" s="101"/>
      <c r="J44" s="120">
        <v>9</v>
      </c>
      <c r="K44" s="121"/>
      <c r="L44" s="120">
        <v>9</v>
      </c>
      <c r="M44" s="121"/>
      <c r="N44" s="120">
        <v>9</v>
      </c>
      <c r="O44" s="121"/>
      <c r="P44" s="120">
        <v>9</v>
      </c>
      <c r="Q44" s="122"/>
      <c r="R44" s="121"/>
      <c r="S44" s="120">
        <v>9</v>
      </c>
      <c r="T44" s="121"/>
      <c r="U44" s="120">
        <v>9</v>
      </c>
      <c r="V44" s="121"/>
      <c r="W44" s="120">
        <v>9</v>
      </c>
      <c r="X44" s="122"/>
      <c r="Y44" s="122"/>
      <c r="Z44" s="122"/>
      <c r="AA44" s="121"/>
      <c r="AB44" s="23">
        <v>9</v>
      </c>
      <c r="AC44" s="120">
        <v>9</v>
      </c>
      <c r="AD44" s="122"/>
      <c r="AE44" s="121"/>
      <c r="AF44" s="24">
        <v>9</v>
      </c>
    </row>
    <row r="45" spans="5:32" x14ac:dyDescent="0.25">
      <c r="E45" s="93" t="s">
        <v>89</v>
      </c>
      <c r="F45" s="67"/>
      <c r="G45" s="67"/>
      <c r="H45" s="67"/>
      <c r="I45" s="94"/>
      <c r="J45" s="116"/>
      <c r="K45" s="91"/>
      <c r="L45" s="116"/>
      <c r="M45" s="91"/>
      <c r="N45" s="116"/>
      <c r="O45" s="91"/>
      <c r="P45" s="116"/>
      <c r="Q45" s="67"/>
      <c r="R45" s="91"/>
      <c r="S45" s="116"/>
      <c r="T45" s="91"/>
      <c r="U45" s="117"/>
      <c r="V45" s="91"/>
      <c r="W45" s="117"/>
      <c r="X45" s="67"/>
      <c r="Y45" s="67"/>
      <c r="Z45" s="67"/>
      <c r="AA45" s="91"/>
      <c r="AB45" s="5"/>
      <c r="AC45" s="95"/>
      <c r="AD45" s="67"/>
      <c r="AE45" s="91"/>
      <c r="AF45" s="6"/>
    </row>
    <row r="46" spans="5:32" x14ac:dyDescent="0.25">
      <c r="E46" s="93" t="s">
        <v>93</v>
      </c>
      <c r="F46" s="67"/>
      <c r="G46" s="67"/>
      <c r="H46" s="67"/>
      <c r="I46" s="94"/>
      <c r="J46" s="116"/>
      <c r="K46" s="91"/>
      <c r="L46" s="116"/>
      <c r="M46" s="91"/>
      <c r="N46" s="116"/>
      <c r="O46" s="91"/>
      <c r="P46" s="116"/>
      <c r="Q46" s="67"/>
      <c r="R46" s="91"/>
      <c r="S46" s="116"/>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lTZIndOIzaEr2ndOJ6yuIbKsbxOqGkM8r2seAAy3gWzpwyuGFZVL4Hq6wWcVvMP5VgS1FmPpy4fqEmyIhXQjg==" saltValue="yMvfXiH9lVYU6Jy90eFDJ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30A5A62-CB2A-486A-845C-D81B9F11F0BD}"/>
    <hyperlink ref="E53" location="INDEX!A1" display="Return to Index" xr:uid="{36C88170-1D2C-4BC2-AC99-FEEBC22F265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MOSS - Mossman (66/22kV)</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196"/>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1751</v>
      </c>
      <c r="J3" s="69"/>
      <c r="K3" s="69"/>
      <c r="L3" s="69"/>
      <c r="M3" s="69"/>
      <c r="N3" s="69"/>
      <c r="O3" s="69"/>
      <c r="P3" s="69"/>
      <c r="Q3" s="69"/>
      <c r="R3" s="69"/>
      <c r="S3" s="69"/>
      <c r="V3" s="71" t="s">
        <v>929</v>
      </c>
      <c r="W3" s="69"/>
      <c r="Y3" s="72" t="s">
        <v>1551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1753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29.6</v>
      </c>
      <c r="K26" s="91"/>
      <c r="L26" s="116">
        <v>29.6</v>
      </c>
      <c r="M26" s="91"/>
      <c r="N26" s="116">
        <v>29.6</v>
      </c>
      <c r="O26" s="91"/>
      <c r="P26" s="116">
        <v>29.6</v>
      </c>
      <c r="Q26" s="67"/>
      <c r="R26" s="91"/>
      <c r="S26" s="116">
        <v>29.6</v>
      </c>
      <c r="T26" s="91"/>
      <c r="U26" s="116">
        <v>35.4</v>
      </c>
      <c r="V26" s="91"/>
      <c r="W26" s="116">
        <v>35.4</v>
      </c>
      <c r="X26" s="67"/>
      <c r="Y26" s="67"/>
      <c r="Z26" s="67"/>
      <c r="AA26" s="91"/>
      <c r="AB26" s="3">
        <v>35.4</v>
      </c>
      <c r="AC26" s="92">
        <v>35.4</v>
      </c>
      <c r="AD26" s="67"/>
      <c r="AE26" s="91"/>
      <c r="AF26" s="4">
        <v>35.4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13.1</v>
      </c>
      <c r="K28" s="91"/>
      <c r="L28" s="116">
        <v>13.7</v>
      </c>
      <c r="M28" s="91"/>
      <c r="N28" s="116">
        <v>14.3</v>
      </c>
      <c r="O28" s="91"/>
      <c r="P28" s="116">
        <v>14.3</v>
      </c>
      <c r="Q28" s="67"/>
      <c r="R28" s="91"/>
      <c r="S28" s="116">
        <v>14.3</v>
      </c>
      <c r="T28" s="91"/>
      <c r="U28" s="116">
        <v>13.2</v>
      </c>
      <c r="V28" s="91"/>
      <c r="W28" s="116">
        <v>13.6</v>
      </c>
      <c r="X28" s="67"/>
      <c r="Y28" s="67"/>
      <c r="Z28" s="67"/>
      <c r="AA28" s="91"/>
      <c r="AB28" s="3">
        <v>14.2</v>
      </c>
      <c r="AC28" s="92">
        <v>14.3</v>
      </c>
      <c r="AD28" s="67"/>
      <c r="AE28" s="91"/>
      <c r="AF28" s="4">
        <v>14.4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0.95499999999999996</v>
      </c>
      <c r="K31" s="91"/>
      <c r="L31" s="118">
        <v>0.95499999999999996</v>
      </c>
      <c r="M31" s="91"/>
      <c r="N31" s="118">
        <v>0.95499999999999996</v>
      </c>
      <c r="O31" s="91"/>
      <c r="P31" s="118">
        <v>0.95499999999999996</v>
      </c>
      <c r="Q31" s="67"/>
      <c r="R31" s="91"/>
      <c r="S31" s="118">
        <v>0.95499999999999996</v>
      </c>
      <c r="T31" s="91"/>
      <c r="U31" s="118">
        <v>0.97399999999999998</v>
      </c>
      <c r="V31" s="91"/>
      <c r="W31" s="118">
        <v>0.97399999999999998</v>
      </c>
      <c r="X31" s="67"/>
      <c r="Y31" s="67"/>
      <c r="Z31" s="67"/>
      <c r="AA31" s="91"/>
      <c r="AB31" s="7">
        <v>0.97399999999999998</v>
      </c>
      <c r="AC31" s="96">
        <v>0.97399999999999998</v>
      </c>
      <c r="AD31" s="67"/>
      <c r="AE31" s="91"/>
      <c r="AF31" s="8">
        <v>0.97399999999999998</v>
      </c>
    </row>
    <row r="32" spans="4:32" ht="13.15" customHeight="1" x14ac:dyDescent="0.25">
      <c r="E32" s="93" t="s">
        <v>40</v>
      </c>
      <c r="F32" s="67"/>
      <c r="G32" s="67"/>
      <c r="H32" s="67"/>
      <c r="I32" s="94"/>
      <c r="J32" s="116">
        <v>17</v>
      </c>
      <c r="K32" s="91"/>
      <c r="L32" s="116">
        <v>17</v>
      </c>
      <c r="M32" s="91"/>
      <c r="N32" s="116">
        <v>17</v>
      </c>
      <c r="O32" s="91"/>
      <c r="P32" s="116">
        <v>17</v>
      </c>
      <c r="Q32" s="67"/>
      <c r="R32" s="91"/>
      <c r="S32" s="116">
        <v>17</v>
      </c>
      <c r="T32" s="91"/>
      <c r="U32" s="116">
        <v>18.7</v>
      </c>
      <c r="V32" s="91"/>
      <c r="W32" s="116">
        <v>18.7</v>
      </c>
      <c r="X32" s="67"/>
      <c r="Y32" s="67"/>
      <c r="Z32" s="67"/>
      <c r="AA32" s="91"/>
      <c r="AB32" s="3">
        <v>18.7</v>
      </c>
      <c r="AC32" s="92">
        <v>18.7</v>
      </c>
      <c r="AD32" s="67"/>
      <c r="AE32" s="91"/>
      <c r="AF32" s="4">
        <v>18.7</v>
      </c>
    </row>
    <row r="33" spans="5:32" ht="13.15" customHeight="1" x14ac:dyDescent="0.25">
      <c r="E33" s="97" t="s">
        <v>44</v>
      </c>
      <c r="F33" s="67"/>
      <c r="G33" s="67"/>
      <c r="H33" s="67"/>
      <c r="I33" s="94"/>
      <c r="J33" s="119">
        <v>12.6</v>
      </c>
      <c r="K33" s="91"/>
      <c r="L33" s="119">
        <v>13.2</v>
      </c>
      <c r="M33" s="91"/>
      <c r="N33" s="119">
        <v>13.7</v>
      </c>
      <c r="O33" s="91"/>
      <c r="P33" s="119">
        <v>13.8</v>
      </c>
      <c r="Q33" s="67"/>
      <c r="R33" s="91"/>
      <c r="S33" s="119">
        <v>13.8</v>
      </c>
      <c r="T33" s="91"/>
      <c r="U33" s="119">
        <v>12.3</v>
      </c>
      <c r="V33" s="91"/>
      <c r="W33" s="119">
        <v>12.8</v>
      </c>
      <c r="X33" s="67"/>
      <c r="Y33" s="67"/>
      <c r="Z33" s="67"/>
      <c r="AA33" s="91"/>
      <c r="AB33" s="9">
        <v>13.4</v>
      </c>
      <c r="AC33" s="98">
        <v>13.5</v>
      </c>
      <c r="AD33" s="67"/>
      <c r="AE33" s="91"/>
      <c r="AF33" s="10">
        <v>13.6</v>
      </c>
    </row>
    <row r="34" spans="5:32" ht="20.25" customHeight="1" x14ac:dyDescent="0.25">
      <c r="E34" s="93" t="s">
        <v>948</v>
      </c>
      <c r="F34" s="67"/>
      <c r="G34" s="67"/>
      <c r="H34" s="67"/>
      <c r="I34" s="94"/>
      <c r="J34" s="117">
        <v>0.6</v>
      </c>
      <c r="K34" s="91"/>
      <c r="L34" s="117">
        <v>0.7</v>
      </c>
      <c r="M34" s="91"/>
      <c r="N34" s="117">
        <v>0.7</v>
      </c>
      <c r="O34" s="91"/>
      <c r="P34" s="117">
        <v>0.7</v>
      </c>
      <c r="Q34" s="67"/>
      <c r="R34" s="91"/>
      <c r="S34" s="117">
        <v>0.7</v>
      </c>
      <c r="T34" s="91"/>
      <c r="U34" s="117">
        <v>0.6</v>
      </c>
      <c r="V34" s="91"/>
      <c r="W34" s="117">
        <v>0.6</v>
      </c>
      <c r="X34" s="67"/>
      <c r="Y34" s="67"/>
      <c r="Z34" s="67"/>
      <c r="AA34" s="91"/>
      <c r="AB34" s="5">
        <v>0.7</v>
      </c>
      <c r="AC34" s="95">
        <v>0.7</v>
      </c>
      <c r="AD34" s="67"/>
      <c r="AE34" s="91"/>
      <c r="AF34" s="6">
        <v>0.7</v>
      </c>
    </row>
    <row r="35" spans="5:32" ht="20.25" customHeight="1" x14ac:dyDescent="0.25">
      <c r="E35" s="93" t="s">
        <v>949</v>
      </c>
      <c r="F35" s="67"/>
      <c r="G35" s="67"/>
      <c r="H35" s="67"/>
      <c r="I35" s="94"/>
      <c r="J35" s="117" t="s">
        <v>1008</v>
      </c>
      <c r="K35" s="91"/>
      <c r="L35" s="117" t="s">
        <v>1008</v>
      </c>
      <c r="M35" s="91"/>
      <c r="N35" s="117" t="s">
        <v>1008</v>
      </c>
      <c r="O35" s="91"/>
      <c r="P35" s="117" t="s">
        <v>1008</v>
      </c>
      <c r="Q35" s="67"/>
      <c r="R35" s="91"/>
      <c r="S35" s="117" t="s">
        <v>1008</v>
      </c>
      <c r="T35" s="91"/>
      <c r="U35" s="117" t="s">
        <v>1008</v>
      </c>
      <c r="V35" s="91"/>
      <c r="W35" s="117" t="s">
        <v>1008</v>
      </c>
      <c r="X35" s="67"/>
      <c r="Y35" s="67"/>
      <c r="Z35" s="67"/>
      <c r="AA35" s="91"/>
      <c r="AB35" s="5" t="s">
        <v>1008</v>
      </c>
      <c r="AC35" s="95" t="s">
        <v>1008</v>
      </c>
      <c r="AD35" s="67"/>
      <c r="AE35" s="91"/>
      <c r="AF35" s="6" t="s">
        <v>1008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17</v>
      </c>
      <c r="K43" s="103"/>
      <c r="L43" s="102">
        <v>17</v>
      </c>
      <c r="M43" s="103"/>
      <c r="N43" s="102">
        <v>17</v>
      </c>
      <c r="O43" s="103"/>
      <c r="P43" s="102">
        <v>17</v>
      </c>
      <c r="Q43" s="100"/>
      <c r="R43" s="103"/>
      <c r="S43" s="102">
        <v>17</v>
      </c>
      <c r="T43" s="103"/>
      <c r="U43" s="113">
        <v>17</v>
      </c>
      <c r="V43" s="114"/>
      <c r="W43" s="102">
        <v>17</v>
      </c>
      <c r="X43" s="100"/>
      <c r="Y43" s="100"/>
      <c r="Z43" s="100"/>
      <c r="AA43" s="103"/>
      <c r="AB43" s="18">
        <v>17</v>
      </c>
      <c r="AC43" s="102">
        <v>17</v>
      </c>
      <c r="AD43" s="100"/>
      <c r="AE43" s="103"/>
      <c r="AF43" s="19">
        <v>17</v>
      </c>
    </row>
    <row r="44" spans="5:32" ht="22.5" customHeight="1" x14ac:dyDescent="0.25">
      <c r="E44" s="99" t="s">
        <v>85</v>
      </c>
      <c r="F44" s="100"/>
      <c r="G44" s="100"/>
      <c r="H44" s="100"/>
      <c r="I44" s="101"/>
      <c r="J44" s="102">
        <v>8.5</v>
      </c>
      <c r="K44" s="103"/>
      <c r="L44" s="102">
        <v>8.5</v>
      </c>
      <c r="M44" s="103"/>
      <c r="N44" s="102">
        <v>8.5</v>
      </c>
      <c r="O44" s="103"/>
      <c r="P44" s="102">
        <v>8.5</v>
      </c>
      <c r="Q44" s="100"/>
      <c r="R44" s="103"/>
      <c r="S44" s="102">
        <v>8.5</v>
      </c>
      <c r="T44" s="103"/>
      <c r="U44" s="102">
        <v>8.5</v>
      </c>
      <c r="V44" s="103"/>
      <c r="W44" s="102">
        <v>8.5</v>
      </c>
      <c r="X44" s="100"/>
      <c r="Y44" s="100"/>
      <c r="Z44" s="100"/>
      <c r="AA44" s="103"/>
      <c r="AB44" s="18">
        <v>8.5</v>
      </c>
      <c r="AC44" s="102">
        <v>8.5</v>
      </c>
      <c r="AD44" s="100"/>
      <c r="AE44" s="103"/>
      <c r="AF44" s="19">
        <v>8.5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n/JSdz2jLEhP8UEc2rTAkrkP4mWt3mrgmO/GHTzdrfRYf1uyFdSvFpKHEjFqC3P9rJ5cRUmkL0/XbHBmifNrQ==" saltValue="x8lAbN/1GcskjjvlAJtFE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C64D9DE-6D81-4926-B6CA-BDC90805B57B}"/>
    <hyperlink ref="E53" location="INDEX!A1" display="Return to Index" xr:uid="{0D9B8635-52D8-4E0C-AB35-1F88374E71B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MURG - Murgon (66/11kV)</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197"/>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1754</v>
      </c>
      <c r="J3" s="69"/>
      <c r="K3" s="69"/>
      <c r="L3" s="69"/>
      <c r="M3" s="69"/>
      <c r="N3" s="69"/>
      <c r="O3" s="69"/>
      <c r="P3" s="69"/>
      <c r="Q3" s="69"/>
      <c r="R3" s="69"/>
      <c r="S3" s="69"/>
      <c r="V3" s="71" t="s">
        <v>929</v>
      </c>
      <c r="W3" s="69"/>
      <c r="Y3" s="72" t="s">
        <v>1010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1755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1756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1.1000000000000001</v>
      </c>
      <c r="K26" s="91"/>
      <c r="L26" s="116">
        <v>1.1000000000000001</v>
      </c>
      <c r="M26" s="91"/>
      <c r="N26" s="116">
        <v>1.1000000000000001</v>
      </c>
      <c r="O26" s="91"/>
      <c r="P26" s="116">
        <v>1.1000000000000001</v>
      </c>
      <c r="Q26" s="67"/>
      <c r="R26" s="91"/>
      <c r="S26" s="116">
        <v>1.1000000000000001</v>
      </c>
      <c r="T26" s="91"/>
      <c r="U26" s="116">
        <v>1.1000000000000001</v>
      </c>
      <c r="V26" s="91"/>
      <c r="W26" s="116">
        <v>1.1000000000000001</v>
      </c>
      <c r="X26" s="67"/>
      <c r="Y26" s="67"/>
      <c r="Z26" s="67"/>
      <c r="AA26" s="91"/>
      <c r="AB26" s="3">
        <v>1.1000000000000001</v>
      </c>
      <c r="AC26" s="92">
        <v>1.1000000000000001</v>
      </c>
      <c r="AD26" s="67"/>
      <c r="AE26" s="91"/>
      <c r="AF26" s="4">
        <v>1.1000000000000001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0.5</v>
      </c>
      <c r="K28" s="91"/>
      <c r="L28" s="116">
        <v>0.5</v>
      </c>
      <c r="M28" s="91"/>
      <c r="N28" s="116">
        <v>0.5</v>
      </c>
      <c r="O28" s="91"/>
      <c r="P28" s="116">
        <v>0.5</v>
      </c>
      <c r="Q28" s="67"/>
      <c r="R28" s="91"/>
      <c r="S28" s="116">
        <v>0.5</v>
      </c>
      <c r="T28" s="91"/>
      <c r="U28" s="116">
        <v>0.3</v>
      </c>
      <c r="V28" s="91"/>
      <c r="W28" s="116">
        <v>0.3</v>
      </c>
      <c r="X28" s="67"/>
      <c r="Y28" s="67"/>
      <c r="Z28" s="67"/>
      <c r="AA28" s="91"/>
      <c r="AB28" s="3">
        <v>0.3</v>
      </c>
      <c r="AC28" s="92">
        <v>0.3</v>
      </c>
      <c r="AD28" s="67"/>
      <c r="AE28" s="91"/>
      <c r="AF28" s="4">
        <v>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0.97199999999999998</v>
      </c>
      <c r="K31" s="91"/>
      <c r="L31" s="118">
        <v>0.97199999999999998</v>
      </c>
      <c r="M31" s="91"/>
      <c r="N31" s="118">
        <v>0.97199999999999998</v>
      </c>
      <c r="O31" s="91"/>
      <c r="P31" s="118">
        <v>0.97199999999999998</v>
      </c>
      <c r="Q31" s="67"/>
      <c r="R31" s="91"/>
      <c r="S31" s="118">
        <v>0.97199999999999998</v>
      </c>
      <c r="T31" s="91"/>
      <c r="U31" s="118">
        <v>0.97199999999999998</v>
      </c>
      <c r="V31" s="91"/>
      <c r="W31" s="118">
        <v>0.97199999999999998</v>
      </c>
      <c r="X31" s="67"/>
      <c r="Y31" s="67"/>
      <c r="Z31" s="67"/>
      <c r="AA31" s="91"/>
      <c r="AB31" s="7">
        <v>0.97199999999999998</v>
      </c>
      <c r="AC31" s="96">
        <v>0.97199999999999998</v>
      </c>
      <c r="AD31" s="67"/>
      <c r="AE31" s="91"/>
      <c r="AF31" s="8">
        <v>0.97899999999999998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0.5</v>
      </c>
      <c r="K33" s="91"/>
      <c r="L33" s="119">
        <v>0.5</v>
      </c>
      <c r="M33" s="91"/>
      <c r="N33" s="119">
        <v>0.5</v>
      </c>
      <c r="O33" s="91"/>
      <c r="P33" s="119">
        <v>0.5</v>
      </c>
      <c r="Q33" s="67"/>
      <c r="R33" s="91"/>
      <c r="S33" s="119">
        <v>0.5</v>
      </c>
      <c r="T33" s="91"/>
      <c r="U33" s="119">
        <v>0.3</v>
      </c>
      <c r="V33" s="91"/>
      <c r="W33" s="119">
        <v>0.3</v>
      </c>
      <c r="X33" s="67"/>
      <c r="Y33" s="67"/>
      <c r="Z33" s="67"/>
      <c r="AA33" s="91"/>
      <c r="AB33" s="9">
        <v>0.3</v>
      </c>
      <c r="AC33" s="98">
        <v>0.3</v>
      </c>
      <c r="AD33" s="67"/>
      <c r="AE33" s="91"/>
      <c r="AF33" s="10">
        <v>0.4</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6">
        <v>0.5</v>
      </c>
      <c r="K36" s="91"/>
      <c r="L36" s="116">
        <v>0.5</v>
      </c>
      <c r="M36" s="91"/>
      <c r="N36" s="116">
        <v>0.5</v>
      </c>
      <c r="O36" s="91"/>
      <c r="P36" s="116">
        <v>0.5</v>
      </c>
      <c r="Q36" s="67"/>
      <c r="R36" s="91"/>
      <c r="S36" s="116">
        <v>0.5</v>
      </c>
      <c r="T36" s="91"/>
      <c r="U36" s="116">
        <v>0.3</v>
      </c>
      <c r="V36" s="91"/>
      <c r="W36" s="116">
        <v>0.3</v>
      </c>
      <c r="X36" s="67"/>
      <c r="Y36" s="67"/>
      <c r="Z36" s="67"/>
      <c r="AA36" s="91"/>
      <c r="AB36" s="3">
        <v>0.3</v>
      </c>
      <c r="AC36" s="92">
        <v>0.3</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v>
      </c>
      <c r="K43" s="121"/>
      <c r="L43" s="120">
        <v>1</v>
      </c>
      <c r="M43" s="121"/>
      <c r="N43" s="120">
        <v>1</v>
      </c>
      <c r="O43" s="121"/>
      <c r="P43" s="120">
        <v>1</v>
      </c>
      <c r="Q43" s="122"/>
      <c r="R43" s="121"/>
      <c r="S43" s="120">
        <v>1</v>
      </c>
      <c r="T43" s="121"/>
      <c r="U43" s="125">
        <v>1</v>
      </c>
      <c r="V43" s="126"/>
      <c r="W43" s="120">
        <v>1</v>
      </c>
      <c r="X43" s="122"/>
      <c r="Y43" s="122"/>
      <c r="Z43" s="122"/>
      <c r="AA43" s="121"/>
      <c r="AB43" s="23">
        <v>1</v>
      </c>
      <c r="AC43" s="120">
        <v>1</v>
      </c>
      <c r="AD43" s="122"/>
      <c r="AE43" s="121"/>
      <c r="AF43" s="24">
        <v>1</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GQdN4q5uqRWtdGvWZF6aYnmZOyJinZvZ/SVaP39c0UmFA1Y2faDR2IGlqDZsWuATFNJB3FkyLXytgKpARJT0Q==" saltValue="iLXVF76aSo3r/fTNIVUny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1D586A6-DE4C-447C-9DF6-7CD70A18AF52}"/>
    <hyperlink ref="E53" location="INDEX!A1" display="Return to Index" xr:uid="{8ECAAED3-8DDE-44E5-93AC-03C1E298D7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MUTA - Mutarnee (66/11kV)</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9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1757</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1759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49.4</v>
      </c>
      <c r="K26" s="91"/>
      <c r="L26" s="116">
        <v>49.4</v>
      </c>
      <c r="M26" s="91"/>
      <c r="N26" s="116">
        <v>49.4</v>
      </c>
      <c r="O26" s="91"/>
      <c r="P26" s="116">
        <v>49.4</v>
      </c>
      <c r="Q26" s="67"/>
      <c r="R26" s="91"/>
      <c r="S26" s="116">
        <v>49.4</v>
      </c>
      <c r="T26" s="91"/>
      <c r="U26" s="116">
        <v>54.6</v>
      </c>
      <c r="V26" s="91"/>
      <c r="W26" s="116">
        <v>54.6</v>
      </c>
      <c r="X26" s="67"/>
      <c r="Y26" s="67"/>
      <c r="Z26" s="67"/>
      <c r="AA26" s="91"/>
      <c r="AB26" s="3">
        <v>54.6</v>
      </c>
      <c r="AC26" s="92">
        <v>54.6</v>
      </c>
      <c r="AD26" s="67"/>
      <c r="AE26" s="91"/>
      <c r="AF26" s="4">
        <v>54.6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6.6</v>
      </c>
      <c r="K28" s="91"/>
      <c r="L28" s="116">
        <v>6.7</v>
      </c>
      <c r="M28" s="91"/>
      <c r="N28" s="116">
        <v>6.7</v>
      </c>
      <c r="O28" s="91"/>
      <c r="P28" s="116">
        <v>6.7</v>
      </c>
      <c r="Q28" s="67"/>
      <c r="R28" s="91"/>
      <c r="S28" s="116">
        <v>6.7</v>
      </c>
      <c r="T28" s="91"/>
      <c r="U28" s="116">
        <v>5.2</v>
      </c>
      <c r="V28" s="91"/>
      <c r="W28" s="116">
        <v>5.2</v>
      </c>
      <c r="X28" s="67"/>
      <c r="Y28" s="67"/>
      <c r="Z28" s="67"/>
      <c r="AA28" s="91"/>
      <c r="AB28" s="3">
        <v>4.5999999999999996</v>
      </c>
      <c r="AC28" s="92">
        <v>4.5999999999999996</v>
      </c>
      <c r="AD28" s="67"/>
      <c r="AE28" s="91"/>
      <c r="AF28" s="4">
        <v>4.7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0.997</v>
      </c>
      <c r="K31" s="91"/>
      <c r="L31" s="118">
        <v>0.997</v>
      </c>
      <c r="M31" s="91"/>
      <c r="N31" s="118">
        <v>0.997</v>
      </c>
      <c r="O31" s="91"/>
      <c r="P31" s="118">
        <v>0.996</v>
      </c>
      <c r="Q31" s="67"/>
      <c r="R31" s="91"/>
      <c r="S31" s="118">
        <v>0.996</v>
      </c>
      <c r="T31" s="91"/>
      <c r="U31" s="118">
        <v>0.878</v>
      </c>
      <c r="V31" s="91"/>
      <c r="W31" s="118">
        <v>0.878</v>
      </c>
      <c r="X31" s="67"/>
      <c r="Y31" s="67"/>
      <c r="Z31" s="67"/>
      <c r="AA31" s="91"/>
      <c r="AB31" s="7">
        <v>1</v>
      </c>
      <c r="AC31" s="96">
        <v>1</v>
      </c>
      <c r="AD31" s="67"/>
      <c r="AE31" s="91"/>
      <c r="AF31" s="8">
        <v>1</v>
      </c>
    </row>
    <row r="32" spans="4:32" ht="13.15" customHeight="1" x14ac:dyDescent="0.25">
      <c r="E32" s="93" t="s">
        <v>40</v>
      </c>
      <c r="F32" s="67"/>
      <c r="G32" s="67"/>
      <c r="H32" s="67"/>
      <c r="I32" s="94"/>
      <c r="J32" s="116">
        <v>28.4</v>
      </c>
      <c r="K32" s="91"/>
      <c r="L32" s="116">
        <v>28.4</v>
      </c>
      <c r="M32" s="91"/>
      <c r="N32" s="116">
        <v>28.4</v>
      </c>
      <c r="O32" s="91"/>
      <c r="P32" s="116">
        <v>28.4</v>
      </c>
      <c r="Q32" s="67"/>
      <c r="R32" s="91"/>
      <c r="S32" s="116">
        <v>28.4</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6.4</v>
      </c>
      <c r="K33" s="91"/>
      <c r="L33" s="119">
        <v>6.5</v>
      </c>
      <c r="M33" s="91"/>
      <c r="N33" s="119">
        <v>6.5</v>
      </c>
      <c r="O33" s="91"/>
      <c r="P33" s="119">
        <v>6.5</v>
      </c>
      <c r="Q33" s="67"/>
      <c r="R33" s="91"/>
      <c r="S33" s="119">
        <v>6.5</v>
      </c>
      <c r="T33" s="91"/>
      <c r="U33" s="119">
        <v>5</v>
      </c>
      <c r="V33" s="91"/>
      <c r="W33" s="119">
        <v>5</v>
      </c>
      <c r="X33" s="67"/>
      <c r="Y33" s="67"/>
      <c r="Z33" s="67"/>
      <c r="AA33" s="91"/>
      <c r="AB33" s="9">
        <v>5.0999999999999996</v>
      </c>
      <c r="AC33" s="98">
        <v>5.0999999999999996</v>
      </c>
      <c r="AD33" s="67"/>
      <c r="AE33" s="91"/>
      <c r="AF33" s="10">
        <v>5.0999999999999996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32</v>
      </c>
      <c r="K43" s="103"/>
      <c r="L43" s="102">
        <v>32</v>
      </c>
      <c r="M43" s="103"/>
      <c r="N43" s="102">
        <v>32</v>
      </c>
      <c r="O43" s="103"/>
      <c r="P43" s="102">
        <v>32</v>
      </c>
      <c r="Q43" s="100"/>
      <c r="R43" s="103"/>
      <c r="S43" s="102">
        <v>32</v>
      </c>
      <c r="T43" s="103"/>
      <c r="U43" s="113">
        <v>32</v>
      </c>
      <c r="V43" s="114"/>
      <c r="W43" s="102">
        <v>32</v>
      </c>
      <c r="X43" s="100"/>
      <c r="Y43" s="100"/>
      <c r="Z43" s="100"/>
      <c r="AA43" s="103"/>
      <c r="AB43" s="18">
        <v>32</v>
      </c>
      <c r="AC43" s="102">
        <v>32</v>
      </c>
      <c r="AD43" s="100"/>
      <c r="AE43" s="103"/>
      <c r="AF43" s="19">
        <v>32</v>
      </c>
    </row>
    <row r="44" spans="5:32" ht="22.5" customHeight="1" x14ac:dyDescent="0.25">
      <c r="E44" s="99" t="s">
        <v>85</v>
      </c>
      <c r="F44" s="100"/>
      <c r="G44" s="100"/>
      <c r="H44" s="100"/>
      <c r="I44" s="101"/>
      <c r="J44" s="102">
        <v>16</v>
      </c>
      <c r="K44" s="103"/>
      <c r="L44" s="102">
        <v>16</v>
      </c>
      <c r="M44" s="103"/>
      <c r="N44" s="102">
        <v>16</v>
      </c>
      <c r="O44" s="103"/>
      <c r="P44" s="102">
        <v>16</v>
      </c>
      <c r="Q44" s="100"/>
      <c r="R44" s="103"/>
      <c r="S44" s="102">
        <v>16</v>
      </c>
      <c r="T44" s="103"/>
      <c r="U44" s="102">
        <v>16</v>
      </c>
      <c r="V44" s="103"/>
      <c r="W44" s="102">
        <v>16</v>
      </c>
      <c r="X44" s="100"/>
      <c r="Y44" s="100"/>
      <c r="Z44" s="100"/>
      <c r="AA44" s="103"/>
      <c r="AB44" s="18">
        <v>16</v>
      </c>
      <c r="AC44" s="102">
        <v>16</v>
      </c>
      <c r="AD44" s="100"/>
      <c r="AE44" s="103"/>
      <c r="AF44" s="19">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6LJaHmibdueSVLYh7/BuPo4OK5rBMJktakuG0HXm5czZjDt4pHPG7cYv9Yz7Z0sWfs4b1qzytUlNhsZzR3j3w==" saltValue="R59b8KOQwpyvo9r6qBIyg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ABEE6A5-CBBA-44BE-8EA9-EB2A4308E046}"/>
    <hyperlink ref="E53" location="INDEX!A1" display="Return to Index" xr:uid="{26B69026-7F8B-434A-A6D3-9F46BDCD0D1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MUTO - Mundubbera Town (66/11kV)</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198"/>
  <dimension ref="A1:AJ53"/>
  <sheetViews>
    <sheetView showGridLines="0" topLeftCell="A24"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1760</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1761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13.7</v>
      </c>
      <c r="K26" s="91"/>
      <c r="L26" s="116">
        <v>13.7</v>
      </c>
      <c r="M26" s="91"/>
      <c r="N26" s="116">
        <v>13.7</v>
      </c>
      <c r="O26" s="91"/>
      <c r="P26" s="116">
        <v>13.7</v>
      </c>
      <c r="Q26" s="67"/>
      <c r="R26" s="91"/>
      <c r="S26" s="116">
        <v>13.7</v>
      </c>
      <c r="T26" s="91"/>
      <c r="U26" s="116">
        <v>15.6</v>
      </c>
      <c r="V26" s="91"/>
      <c r="W26" s="116">
        <v>15.6</v>
      </c>
      <c r="X26" s="67"/>
      <c r="Y26" s="67"/>
      <c r="Z26" s="67"/>
      <c r="AA26" s="91"/>
      <c r="AB26" s="3">
        <v>15.6</v>
      </c>
      <c r="AC26" s="92">
        <v>15.6</v>
      </c>
      <c r="AD26" s="67"/>
      <c r="AE26" s="91"/>
      <c r="AF26" s="4">
        <v>15.6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7.8</v>
      </c>
      <c r="K28" s="91"/>
      <c r="L28" s="116">
        <v>7.8</v>
      </c>
      <c r="M28" s="91"/>
      <c r="N28" s="116">
        <v>8</v>
      </c>
      <c r="O28" s="91"/>
      <c r="P28" s="116">
        <v>8</v>
      </c>
      <c r="Q28" s="67"/>
      <c r="R28" s="91"/>
      <c r="S28" s="116">
        <v>8</v>
      </c>
      <c r="T28" s="91"/>
      <c r="U28" s="116">
        <v>6.9</v>
      </c>
      <c r="V28" s="91"/>
      <c r="W28" s="116">
        <v>7</v>
      </c>
      <c r="X28" s="67"/>
      <c r="Y28" s="67"/>
      <c r="Z28" s="67"/>
      <c r="AA28" s="91"/>
      <c r="AB28" s="3">
        <v>7.1</v>
      </c>
      <c r="AC28" s="92">
        <v>7.1</v>
      </c>
      <c r="AD28" s="67"/>
      <c r="AE28" s="91"/>
      <c r="AF28" s="4">
        <v>7.2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0.97799999999999998</v>
      </c>
      <c r="K31" s="91"/>
      <c r="L31" s="118">
        <v>0.97799999999999998</v>
      </c>
      <c r="M31" s="91"/>
      <c r="N31" s="118">
        <v>0.98099999999999998</v>
      </c>
      <c r="O31" s="91"/>
      <c r="P31" s="118">
        <v>0.97799999999999998</v>
      </c>
      <c r="Q31" s="67"/>
      <c r="R31" s="91"/>
      <c r="S31" s="118">
        <v>0.97799999999999998</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6.8</v>
      </c>
      <c r="K32" s="91"/>
      <c r="L32" s="116">
        <v>6.8</v>
      </c>
      <c r="M32" s="91"/>
      <c r="N32" s="116">
        <v>6.8</v>
      </c>
      <c r="O32" s="91"/>
      <c r="P32" s="116">
        <v>6.8</v>
      </c>
      <c r="Q32" s="67"/>
      <c r="R32" s="91"/>
      <c r="S32" s="116">
        <v>6.8</v>
      </c>
      <c r="T32" s="91"/>
      <c r="U32" s="116">
        <v>7.8</v>
      </c>
      <c r="V32" s="91"/>
      <c r="W32" s="116">
        <v>7.8</v>
      </c>
      <c r="X32" s="67"/>
      <c r="Y32" s="67"/>
      <c r="Z32" s="67"/>
      <c r="AA32" s="91"/>
      <c r="AB32" s="3">
        <v>7.8</v>
      </c>
      <c r="AC32" s="92">
        <v>7.8</v>
      </c>
      <c r="AD32" s="67"/>
      <c r="AE32" s="91"/>
      <c r="AF32" s="4">
        <v>7.8</v>
      </c>
    </row>
    <row r="33" spans="5:32" ht="13.15" customHeight="1" x14ac:dyDescent="0.25">
      <c r="E33" s="97" t="s">
        <v>44</v>
      </c>
      <c r="F33" s="67"/>
      <c r="G33" s="67"/>
      <c r="H33" s="67"/>
      <c r="I33" s="94"/>
      <c r="J33" s="119">
        <v>7</v>
      </c>
      <c r="K33" s="91"/>
      <c r="L33" s="119">
        <v>7.1</v>
      </c>
      <c r="M33" s="91"/>
      <c r="N33" s="119">
        <v>7.2</v>
      </c>
      <c r="O33" s="91"/>
      <c r="P33" s="119">
        <v>7.2</v>
      </c>
      <c r="Q33" s="67"/>
      <c r="R33" s="91"/>
      <c r="S33" s="119">
        <v>7.2</v>
      </c>
      <c r="T33" s="91"/>
      <c r="U33" s="119">
        <v>6.5</v>
      </c>
      <c r="V33" s="91"/>
      <c r="W33" s="119">
        <v>6.5</v>
      </c>
      <c r="X33" s="67"/>
      <c r="Y33" s="67"/>
      <c r="Z33" s="67"/>
      <c r="AA33" s="91"/>
      <c r="AB33" s="9">
        <v>6.6</v>
      </c>
      <c r="AC33" s="98">
        <v>6.6</v>
      </c>
      <c r="AD33" s="67"/>
      <c r="AE33" s="91"/>
      <c r="AF33" s="10">
        <v>6.7</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6">
        <v>0.2</v>
      </c>
      <c r="K36" s="91"/>
      <c r="L36" s="116">
        <v>0.3</v>
      </c>
      <c r="M36" s="91"/>
      <c r="N36" s="116">
        <v>0.4</v>
      </c>
      <c r="O36" s="91"/>
      <c r="P36" s="116">
        <v>0.4</v>
      </c>
      <c r="Q36" s="67"/>
      <c r="R36" s="91"/>
      <c r="S36" s="116">
        <v>0.4</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0.8</v>
      </c>
      <c r="K40" s="91"/>
      <c r="L40" s="116">
        <v>0.8</v>
      </c>
      <c r="M40" s="91"/>
      <c r="N40" s="116">
        <v>0.8</v>
      </c>
      <c r="O40" s="91"/>
      <c r="P40" s="116">
        <v>0.8</v>
      </c>
      <c r="Q40" s="67"/>
      <c r="R40" s="91"/>
      <c r="S40" s="116">
        <v>0.8</v>
      </c>
      <c r="T40" s="91"/>
      <c r="U40" s="116">
        <v>0.8</v>
      </c>
      <c r="V40" s="91"/>
      <c r="W40" s="116">
        <v>0.8</v>
      </c>
      <c r="X40" s="67"/>
      <c r="Y40" s="67"/>
      <c r="Z40" s="67"/>
      <c r="AA40" s="91"/>
      <c r="AB40" s="3">
        <v>0.8</v>
      </c>
      <c r="AC40" s="92">
        <v>0.8</v>
      </c>
      <c r="AD40" s="67"/>
      <c r="AE40" s="91"/>
      <c r="AF40" s="4">
        <v>0.8</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49EoFmYdOLfW8n5O/QjDIZZnrbGffsDNWJwm601CTfLMYFcVaro24Eg3ECupVU0U+0LMDHJR9dl3yYcIW5hyNA==" saltValue="dLi5Lau7pE0IxHty1pfLD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3E16F95-6120-405D-B497-701DCBF75B2F}"/>
    <hyperlink ref="E53" location="INDEX!A1" display="Return to Index" xr:uid="{043BAF9E-C367-4420-B236-AE119DCB108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NANA - Nanango (66/11kV)</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199"/>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1762</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1763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1764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1765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v>
      </c>
      <c r="K26" s="91"/>
      <c r="L26" s="116">
        <v>2</v>
      </c>
      <c r="M26" s="91"/>
      <c r="N26" s="116">
        <v>2</v>
      </c>
      <c r="O26" s="91"/>
      <c r="P26" s="116">
        <v>2</v>
      </c>
      <c r="Q26" s="67"/>
      <c r="R26" s="91"/>
      <c r="S26" s="116">
        <v>2</v>
      </c>
      <c r="T26" s="91"/>
      <c r="U26" s="116">
        <v>2</v>
      </c>
      <c r="V26" s="91"/>
      <c r="W26" s="116">
        <v>2</v>
      </c>
      <c r="X26" s="67"/>
      <c r="Y26" s="67"/>
      <c r="Z26" s="67"/>
      <c r="AA26" s="91"/>
      <c r="AB26" s="3">
        <v>2</v>
      </c>
      <c r="AC26" s="92">
        <v>2</v>
      </c>
      <c r="AD26" s="67"/>
      <c r="AE26" s="91"/>
      <c r="AF26" s="4">
        <v>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1.1000000000000001</v>
      </c>
      <c r="K28" s="91"/>
      <c r="L28" s="116">
        <v>1.2</v>
      </c>
      <c r="M28" s="91"/>
      <c r="N28" s="116">
        <v>1.2</v>
      </c>
      <c r="O28" s="91"/>
      <c r="P28" s="116">
        <v>1.2</v>
      </c>
      <c r="Q28" s="67"/>
      <c r="R28" s="91"/>
      <c r="S28" s="116">
        <v>1.2</v>
      </c>
      <c r="T28" s="91"/>
      <c r="U28" s="116">
        <v>0.6</v>
      </c>
      <c r="V28" s="91"/>
      <c r="W28" s="116">
        <v>0.6</v>
      </c>
      <c r="X28" s="67"/>
      <c r="Y28" s="67"/>
      <c r="Z28" s="67"/>
      <c r="AA28" s="91"/>
      <c r="AB28" s="3">
        <v>0.6</v>
      </c>
      <c r="AC28" s="92">
        <v>0.6</v>
      </c>
      <c r="AD28" s="67"/>
      <c r="AE28" s="91"/>
      <c r="AF28" s="4">
        <v>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0.91400000000000003</v>
      </c>
      <c r="K31" s="91"/>
      <c r="L31" s="118">
        <v>0.91400000000000003</v>
      </c>
      <c r="M31" s="91"/>
      <c r="N31" s="118">
        <v>0.91400000000000003</v>
      </c>
      <c r="O31" s="91"/>
      <c r="P31" s="118">
        <v>0.91400000000000003</v>
      </c>
      <c r="Q31" s="67"/>
      <c r="R31" s="91"/>
      <c r="S31" s="118">
        <v>0.91400000000000003</v>
      </c>
      <c r="T31" s="91"/>
      <c r="U31" s="118">
        <v>0.96899999999999997</v>
      </c>
      <c r="V31" s="91"/>
      <c r="W31" s="118">
        <v>0.96899999999999997</v>
      </c>
      <c r="X31" s="67"/>
      <c r="Y31" s="67"/>
      <c r="Z31" s="67"/>
      <c r="AA31" s="91"/>
      <c r="AB31" s="7">
        <v>0.96899999999999997</v>
      </c>
      <c r="AC31" s="96">
        <v>0.96899999999999997</v>
      </c>
      <c r="AD31" s="67"/>
      <c r="AE31" s="91"/>
      <c r="AF31" s="8">
        <v>0.96899999999999997</v>
      </c>
    </row>
    <row r="32" spans="4:32" ht="13.15" customHeight="1" x14ac:dyDescent="0.25">
      <c r="E32" s="93" t="s">
        <v>40</v>
      </c>
      <c r="F32" s="67"/>
      <c r="G32" s="67"/>
      <c r="H32" s="67"/>
      <c r="I32" s="94"/>
      <c r="J32" s="116">
        <v>1.1000000000000001</v>
      </c>
      <c r="K32" s="91"/>
      <c r="L32" s="116">
        <v>1.1000000000000001</v>
      </c>
      <c r="M32" s="91"/>
      <c r="N32" s="116">
        <v>1.1000000000000001</v>
      </c>
      <c r="O32" s="91"/>
      <c r="P32" s="116">
        <v>1.1000000000000001</v>
      </c>
      <c r="Q32" s="67"/>
      <c r="R32" s="91"/>
      <c r="S32" s="116">
        <v>1.1000000000000001</v>
      </c>
      <c r="T32" s="91"/>
      <c r="U32" s="116">
        <v>1.1000000000000001</v>
      </c>
      <c r="V32" s="91"/>
      <c r="W32" s="116">
        <v>1.1000000000000001</v>
      </c>
      <c r="X32" s="67"/>
      <c r="Y32" s="67"/>
      <c r="Z32" s="67"/>
      <c r="AA32" s="91"/>
      <c r="AB32" s="3">
        <v>1.1000000000000001</v>
      </c>
      <c r="AC32" s="92">
        <v>1.1000000000000001</v>
      </c>
      <c r="AD32" s="67"/>
      <c r="AE32" s="91"/>
      <c r="AF32" s="4">
        <v>1.1000000000000001</v>
      </c>
    </row>
    <row r="33" spans="5:32" ht="13.15" customHeight="1" x14ac:dyDescent="0.25">
      <c r="E33" s="97" t="s">
        <v>44</v>
      </c>
      <c r="F33" s="67"/>
      <c r="G33" s="67"/>
      <c r="H33" s="67"/>
      <c r="I33" s="94"/>
      <c r="J33" s="119">
        <v>1.1000000000000001</v>
      </c>
      <c r="K33" s="91"/>
      <c r="L33" s="119">
        <v>1.1000000000000001</v>
      </c>
      <c r="M33" s="91"/>
      <c r="N33" s="119">
        <v>1.1000000000000001</v>
      </c>
      <c r="O33" s="91"/>
      <c r="P33" s="119">
        <v>1.1000000000000001</v>
      </c>
      <c r="Q33" s="67"/>
      <c r="R33" s="91"/>
      <c r="S33" s="119">
        <v>1.1000000000000001</v>
      </c>
      <c r="T33" s="91"/>
      <c r="U33" s="119">
        <v>0.6</v>
      </c>
      <c r="V33" s="91"/>
      <c r="W33" s="119">
        <v>0.6</v>
      </c>
      <c r="X33" s="67"/>
      <c r="Y33" s="67"/>
      <c r="Z33" s="67"/>
      <c r="AA33" s="91"/>
      <c r="AB33" s="9">
        <v>0.6</v>
      </c>
      <c r="AC33" s="98">
        <v>0.6</v>
      </c>
      <c r="AD33" s="67"/>
      <c r="AE33" s="91"/>
      <c r="AF33" s="10">
        <v>0.6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3.15</v>
      </c>
      <c r="K43" s="103"/>
      <c r="L43" s="102">
        <v>3.15</v>
      </c>
      <c r="M43" s="103"/>
      <c r="N43" s="102">
        <v>3.15</v>
      </c>
      <c r="O43" s="103"/>
      <c r="P43" s="102">
        <v>3.15</v>
      </c>
      <c r="Q43" s="100"/>
      <c r="R43" s="103"/>
      <c r="S43" s="102">
        <v>3.15</v>
      </c>
      <c r="T43" s="103"/>
      <c r="U43" s="113">
        <v>3.15</v>
      </c>
      <c r="V43" s="114"/>
      <c r="W43" s="102">
        <v>3.15</v>
      </c>
      <c r="X43" s="100"/>
      <c r="Y43" s="100"/>
      <c r="Z43" s="100"/>
      <c r="AA43" s="103"/>
      <c r="AB43" s="18">
        <v>3.15</v>
      </c>
      <c r="AC43" s="102">
        <v>3.15</v>
      </c>
      <c r="AD43" s="100"/>
      <c r="AE43" s="103"/>
      <c r="AF43" s="19">
        <v>3.15</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qZZ3I0dsPJoB/g4nh+FaUM8z8od2d7VVm52c8+IdevAXqgGEmNDED30ty/k+wgTFIlkrZnWtDPDBZ7XmFbQdQ==" saltValue="uph8oPSv6P3GRy6pY1Nn7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C3C90CB-BCB9-47A6-9545-54E04B8053BE}"/>
    <hyperlink ref="E53" location="INDEX!A1" display="Return to Index" xr:uid="{4FA8851C-4992-45DF-95BB-71D0BEBAA41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NAND - Nandi (33/11kV)</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0"/>
  <dimension ref="A1:AJ53"/>
  <sheetViews>
    <sheetView showGridLines="0" topLeftCell="A16"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1766</v>
      </c>
      <c r="J3" s="69"/>
      <c r="K3" s="69"/>
      <c r="L3" s="69"/>
      <c r="M3" s="69"/>
      <c r="N3" s="69"/>
      <c r="O3" s="69"/>
      <c r="P3" s="69"/>
      <c r="Q3" s="69"/>
      <c r="R3" s="69"/>
      <c r="S3" s="69"/>
      <c r="V3" s="71" t="s">
        <v>929</v>
      </c>
      <c r="W3" s="69"/>
      <c r="Y3" s="72" t="s">
        <v>1767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1768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1769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1770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v>
      </c>
      <c r="K26" s="91"/>
      <c r="L26" s="116">
        <v>10</v>
      </c>
      <c r="M26" s="91"/>
      <c r="N26" s="116">
        <v>10</v>
      </c>
      <c r="O26" s="91"/>
      <c r="P26" s="116">
        <v>10</v>
      </c>
      <c r="Q26" s="67"/>
      <c r="R26" s="91"/>
      <c r="S26" s="116">
        <v>10</v>
      </c>
      <c r="T26" s="91"/>
      <c r="U26" s="116">
        <v>10</v>
      </c>
      <c r="V26" s="91"/>
      <c r="W26" s="116">
        <v>10</v>
      </c>
      <c r="X26" s="67"/>
      <c r="Y26" s="67"/>
      <c r="Z26" s="67"/>
      <c r="AA26" s="91"/>
      <c r="AB26" s="3">
        <v>10</v>
      </c>
      <c r="AC26" s="92">
        <v>10</v>
      </c>
      <c r="AD26" s="67"/>
      <c r="AE26" s="91"/>
      <c r="AF26" s="4">
        <v>10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3.7</v>
      </c>
      <c r="K28" s="91"/>
      <c r="L28" s="116">
        <v>3.7</v>
      </c>
      <c r="M28" s="91"/>
      <c r="N28" s="116">
        <v>3.7</v>
      </c>
      <c r="O28" s="91"/>
      <c r="P28" s="116">
        <v>3.7</v>
      </c>
      <c r="Q28" s="67"/>
      <c r="R28" s="91"/>
      <c r="S28" s="116">
        <v>3.7</v>
      </c>
      <c r="T28" s="91"/>
      <c r="U28" s="116">
        <v>2.6</v>
      </c>
      <c r="V28" s="91"/>
      <c r="W28" s="116">
        <v>2.6</v>
      </c>
      <c r="X28" s="67"/>
      <c r="Y28" s="67"/>
      <c r="Z28" s="67"/>
      <c r="AA28" s="91"/>
      <c r="AB28" s="3">
        <v>2.6</v>
      </c>
      <c r="AC28" s="92">
        <v>2.6</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0.99199999999999999</v>
      </c>
      <c r="K31" s="91"/>
      <c r="L31" s="118">
        <v>0.99199999999999999</v>
      </c>
      <c r="M31" s="91"/>
      <c r="N31" s="118">
        <v>0.99199999999999999</v>
      </c>
      <c r="O31" s="91"/>
      <c r="P31" s="118">
        <v>0.99199999999999999</v>
      </c>
      <c r="Q31" s="67"/>
      <c r="R31" s="91"/>
      <c r="S31" s="118">
        <v>0.99199999999999999</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5</v>
      </c>
      <c r="K32" s="91"/>
      <c r="L32" s="116">
        <v>5</v>
      </c>
      <c r="M32" s="91"/>
      <c r="N32" s="116">
        <v>5</v>
      </c>
      <c r="O32" s="91"/>
      <c r="P32" s="116">
        <v>5</v>
      </c>
      <c r="Q32" s="67"/>
      <c r="R32" s="91"/>
      <c r="S32" s="116">
        <v>5</v>
      </c>
      <c r="T32" s="91"/>
      <c r="U32" s="116">
        <v>5</v>
      </c>
      <c r="V32" s="91"/>
      <c r="W32" s="116">
        <v>5</v>
      </c>
      <c r="X32" s="67"/>
      <c r="Y32" s="67"/>
      <c r="Z32" s="67"/>
      <c r="AA32" s="91"/>
      <c r="AB32" s="3">
        <v>5</v>
      </c>
      <c r="AC32" s="92">
        <v>5</v>
      </c>
      <c r="AD32" s="67"/>
      <c r="AE32" s="91"/>
      <c r="AF32" s="4">
        <v>5</v>
      </c>
    </row>
    <row r="33" spans="5:32" ht="13.15" customHeight="1" x14ac:dyDescent="0.25">
      <c r="E33" s="97" t="s">
        <v>44</v>
      </c>
      <c r="F33" s="67"/>
      <c r="G33" s="67"/>
      <c r="H33" s="67"/>
      <c r="I33" s="94"/>
      <c r="J33" s="119">
        <v>3.5</v>
      </c>
      <c r="K33" s="91"/>
      <c r="L33" s="119">
        <v>3.5</v>
      </c>
      <c r="M33" s="91"/>
      <c r="N33" s="119">
        <v>3.6</v>
      </c>
      <c r="O33" s="91"/>
      <c r="P33" s="119">
        <v>3.6</v>
      </c>
      <c r="Q33" s="67"/>
      <c r="R33" s="91"/>
      <c r="S33" s="119">
        <v>3.6</v>
      </c>
      <c r="T33" s="91"/>
      <c r="U33" s="119">
        <v>2.5</v>
      </c>
      <c r="V33" s="91"/>
      <c r="W33" s="119">
        <v>2.5</v>
      </c>
      <c r="X33" s="67"/>
      <c r="Y33" s="67"/>
      <c r="Z33" s="67"/>
      <c r="AA33" s="91"/>
      <c r="AB33" s="9">
        <v>2.6</v>
      </c>
      <c r="AC33" s="98">
        <v>2.6</v>
      </c>
      <c r="AD33" s="67"/>
      <c r="AE33" s="91"/>
      <c r="AF33" s="10">
        <v>2.6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v>0</v>
      </c>
      <c r="M43" s="103"/>
      <c r="N43" s="102">
        <v>0</v>
      </c>
      <c r="O43" s="103"/>
      <c r="P43" s="102">
        <v>0</v>
      </c>
      <c r="Q43" s="100"/>
      <c r="R43" s="103"/>
      <c r="S43" s="102">
        <v>0</v>
      </c>
      <c r="T43" s="103"/>
      <c r="U43" s="113">
        <v>0</v>
      </c>
      <c r="V43" s="114"/>
      <c r="W43" s="102">
        <v>0</v>
      </c>
      <c r="X43" s="100"/>
      <c r="Y43" s="100"/>
      <c r="Z43" s="100"/>
      <c r="AA43" s="103"/>
      <c r="AB43" s="18">
        <v>0</v>
      </c>
      <c r="AC43" s="102">
        <v>0</v>
      </c>
      <c r="AD43" s="100"/>
      <c r="AE43" s="103"/>
      <c r="AF43" s="19">
        <v>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piaVwe55BPM0s4eUKyJzT9+dsBnOuG3mTzYXisNc/wQl5ukxZnji+Hti8h+cbPk0/C3O6+i8QMgL4wP0jQ==" saltValue="5xUg+nm0LsDsC7SM8yv9+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FEBD4B3-6CDE-469E-B5AB-59D2AEF39CBB}"/>
    <hyperlink ref="E53" location="INDEX!A1" display="Return to Index" xr:uid="{9E785D66-310D-4F09-9539-EE7B98E3248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NEBO - Nebo (132/11kV)</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1"/>
  <dimension ref="A1:AJ53"/>
  <sheetViews>
    <sheetView showGridLines="0" topLeftCell="A13"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1771</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1772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1773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65.5</v>
      </c>
      <c r="K26" s="91"/>
      <c r="L26" s="116">
        <v>65.5</v>
      </c>
      <c r="M26" s="91"/>
      <c r="N26" s="116">
        <v>65.5</v>
      </c>
      <c r="O26" s="91"/>
      <c r="P26" s="116">
        <v>65.5</v>
      </c>
      <c r="Q26" s="67"/>
      <c r="R26" s="91"/>
      <c r="S26" s="116">
        <v>65.5</v>
      </c>
      <c r="T26" s="91"/>
      <c r="U26" s="116">
        <v>68</v>
      </c>
      <c r="V26" s="91"/>
      <c r="W26" s="116">
        <v>68</v>
      </c>
      <c r="X26" s="67"/>
      <c r="Y26" s="67"/>
      <c r="Z26" s="67"/>
      <c r="AA26" s="91"/>
      <c r="AB26" s="3">
        <v>68</v>
      </c>
      <c r="AC26" s="92">
        <v>68</v>
      </c>
      <c r="AD26" s="67"/>
      <c r="AE26" s="91"/>
      <c r="AF26" s="4">
        <v>68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18.399999999999999</v>
      </c>
      <c r="K28" s="91"/>
      <c r="L28" s="116">
        <v>18.5</v>
      </c>
      <c r="M28" s="91"/>
      <c r="N28" s="116">
        <v>18.7</v>
      </c>
      <c r="O28" s="91"/>
      <c r="P28" s="116">
        <v>18.8</v>
      </c>
      <c r="Q28" s="67"/>
      <c r="R28" s="91"/>
      <c r="S28" s="116">
        <v>18.899999999999999</v>
      </c>
      <c r="T28" s="91"/>
      <c r="U28" s="116">
        <v>10.1</v>
      </c>
      <c r="V28" s="91"/>
      <c r="W28" s="116">
        <v>10.1</v>
      </c>
      <c r="X28" s="67"/>
      <c r="Y28" s="67"/>
      <c r="Z28" s="67"/>
      <c r="AA28" s="91"/>
      <c r="AB28" s="3">
        <v>10.199999999999999</v>
      </c>
      <c r="AC28" s="92">
        <v>10.199999999999999</v>
      </c>
      <c r="AD28" s="67"/>
      <c r="AE28" s="91"/>
      <c r="AF28" s="4">
        <v>10.3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0.98699999999999999</v>
      </c>
      <c r="K31" s="91"/>
      <c r="L31" s="118">
        <v>0.98699999999999999</v>
      </c>
      <c r="M31" s="91"/>
      <c r="N31" s="118">
        <v>0.98699999999999999</v>
      </c>
      <c r="O31" s="91"/>
      <c r="P31" s="118">
        <v>0.98699999999999999</v>
      </c>
      <c r="Q31" s="67"/>
      <c r="R31" s="91"/>
      <c r="S31" s="118">
        <v>0.98699999999999999</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36.799999999999997</v>
      </c>
      <c r="K32" s="91"/>
      <c r="L32" s="116">
        <v>36.799999999999997</v>
      </c>
      <c r="M32" s="91"/>
      <c r="N32" s="116">
        <v>36.799999999999997</v>
      </c>
      <c r="O32" s="91"/>
      <c r="P32" s="116">
        <v>36.799999999999997</v>
      </c>
      <c r="Q32" s="67"/>
      <c r="R32" s="91"/>
      <c r="S32" s="116">
        <v>36.799999999999997</v>
      </c>
      <c r="T32" s="91"/>
      <c r="U32" s="116">
        <v>37.4</v>
      </c>
      <c r="V32" s="91"/>
      <c r="W32" s="116">
        <v>37.4</v>
      </c>
      <c r="X32" s="67"/>
      <c r="Y32" s="67"/>
      <c r="Z32" s="67"/>
      <c r="AA32" s="91"/>
      <c r="AB32" s="3">
        <v>37.4</v>
      </c>
      <c r="AC32" s="92">
        <v>37.4</v>
      </c>
      <c r="AD32" s="67"/>
      <c r="AE32" s="91"/>
      <c r="AF32" s="4">
        <v>37.4</v>
      </c>
    </row>
    <row r="33" spans="5:32" ht="13.15" customHeight="1" x14ac:dyDescent="0.25">
      <c r="E33" s="97" t="s">
        <v>44</v>
      </c>
      <c r="F33" s="67"/>
      <c r="G33" s="67"/>
      <c r="H33" s="67"/>
      <c r="I33" s="94"/>
      <c r="J33" s="119">
        <v>16.100000000000001</v>
      </c>
      <c r="K33" s="91"/>
      <c r="L33" s="119">
        <v>16.3</v>
      </c>
      <c r="M33" s="91"/>
      <c r="N33" s="119">
        <v>16.3</v>
      </c>
      <c r="O33" s="91"/>
      <c r="P33" s="119">
        <v>16.5</v>
      </c>
      <c r="Q33" s="67"/>
      <c r="R33" s="91"/>
      <c r="S33" s="119">
        <v>16.600000000000001</v>
      </c>
      <c r="T33" s="91"/>
      <c r="U33" s="119">
        <v>9.6</v>
      </c>
      <c r="V33" s="91"/>
      <c r="W33" s="119">
        <v>9.6</v>
      </c>
      <c r="X33" s="67"/>
      <c r="Y33" s="67"/>
      <c r="Z33" s="67"/>
      <c r="AA33" s="91"/>
      <c r="AB33" s="9">
        <v>9.6999999999999993</v>
      </c>
      <c r="AC33" s="98">
        <v>9.8000000000000007</v>
      </c>
      <c r="AD33" s="67"/>
      <c r="AE33" s="91"/>
      <c r="AF33" s="10">
        <v>9.9</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1775</v>
      </c>
      <c r="K35" s="91"/>
      <c r="L35" s="117" t="s">
        <v>1775</v>
      </c>
      <c r="M35" s="91"/>
      <c r="N35" s="117" t="s">
        <v>1775</v>
      </c>
      <c r="O35" s="91"/>
      <c r="P35" s="117" t="s">
        <v>1775</v>
      </c>
      <c r="Q35" s="67"/>
      <c r="R35" s="91"/>
      <c r="S35" s="117" t="s">
        <v>1775</v>
      </c>
      <c r="T35" s="91"/>
      <c r="U35" s="117" t="s">
        <v>1775</v>
      </c>
      <c r="V35" s="91"/>
      <c r="W35" s="117" t="s">
        <v>1775</v>
      </c>
      <c r="X35" s="67"/>
      <c r="Y35" s="67"/>
      <c r="Z35" s="67"/>
      <c r="AA35" s="91"/>
      <c r="AB35" s="5" t="s">
        <v>1775</v>
      </c>
      <c r="AC35" s="95" t="s">
        <v>1775</v>
      </c>
      <c r="AD35" s="67"/>
      <c r="AE35" s="91"/>
      <c r="AF35" s="6" t="s">
        <v>1775</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T6v/XDjGcReo9tdBSGYhX4xAbczee2KlCE0XacU1Vpod4Iow/inWUaIbnGnvhp1iNhRzuhPhWakG/1dkKA60g==" saltValue="SmpsgkyqBAMyaXI9V5hao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77193CC-7539-41E4-B23F-3F6D8293F4BB}"/>
    <hyperlink ref="E53" location="INDEX!A1" display="Return to Index" xr:uid="{665A5207-49D6-4ABC-B2F1-C025A003E28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NESM - Neil Smith (66/11kV)</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03"/>
  <dimension ref="A1:AJ53"/>
  <sheetViews>
    <sheetView showGridLines="0" topLeftCell="A13"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1776</v>
      </c>
      <c r="J3" s="69"/>
      <c r="K3" s="69"/>
      <c r="L3" s="69"/>
      <c r="M3" s="69"/>
      <c r="N3" s="69"/>
      <c r="O3" s="69"/>
      <c r="P3" s="69"/>
      <c r="Q3" s="69"/>
      <c r="R3" s="69"/>
      <c r="S3" s="69"/>
      <c r="V3" s="71" t="s">
        <v>929</v>
      </c>
      <c r="W3" s="69"/>
      <c r="Y3" s="72" t="s">
        <v>1229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1777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1778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10.8</v>
      </c>
      <c r="K26" s="91"/>
      <c r="L26" s="116">
        <v>10.8</v>
      </c>
      <c r="M26" s="91"/>
      <c r="N26" s="116">
        <v>10.8</v>
      </c>
      <c r="O26" s="91"/>
      <c r="P26" s="116">
        <v>10.8</v>
      </c>
      <c r="Q26" s="67"/>
      <c r="R26" s="91"/>
      <c r="S26" s="116">
        <v>10.8</v>
      </c>
      <c r="T26" s="91"/>
      <c r="U26" s="116">
        <v>13.1</v>
      </c>
      <c r="V26" s="91"/>
      <c r="W26" s="116">
        <v>13.1</v>
      </c>
      <c r="X26" s="67"/>
      <c r="Y26" s="67"/>
      <c r="Z26" s="67"/>
      <c r="AA26" s="91"/>
      <c r="AB26" s="3">
        <v>13.1</v>
      </c>
      <c r="AC26" s="92">
        <v>13.1</v>
      </c>
      <c r="AD26" s="67"/>
      <c r="AE26" s="91"/>
      <c r="AF26" s="4">
        <v>13.1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v>
      </c>
      <c r="K28" s="91"/>
      <c r="L28" s="116">
        <v>4</v>
      </c>
      <c r="M28" s="91"/>
      <c r="N28" s="116">
        <v>4</v>
      </c>
      <c r="O28" s="91"/>
      <c r="P28" s="116">
        <v>4</v>
      </c>
      <c r="Q28" s="67"/>
      <c r="R28" s="91"/>
      <c r="S28" s="116">
        <v>4</v>
      </c>
      <c r="T28" s="91"/>
      <c r="U28" s="116">
        <v>2.2999999999999998</v>
      </c>
      <c r="V28" s="91"/>
      <c r="W28" s="116">
        <v>2.2999999999999998</v>
      </c>
      <c r="X28" s="67"/>
      <c r="Y28" s="67"/>
      <c r="Z28" s="67"/>
      <c r="AA28" s="91"/>
      <c r="AB28" s="3">
        <v>2.2999999999999998</v>
      </c>
      <c r="AC28" s="92">
        <v>2.2999999999999998</v>
      </c>
      <c r="AD28" s="67"/>
      <c r="AE28" s="91"/>
      <c r="AF28" s="4">
        <v>2.2999999999999998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0.997</v>
      </c>
      <c r="K31" s="91"/>
      <c r="L31" s="118">
        <v>0.997</v>
      </c>
      <c r="M31" s="91"/>
      <c r="N31" s="118">
        <v>0.997</v>
      </c>
      <c r="O31" s="91"/>
      <c r="P31" s="118">
        <v>0.997</v>
      </c>
      <c r="Q31" s="67"/>
      <c r="R31" s="91"/>
      <c r="S31" s="118">
        <v>0.997</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6.2</v>
      </c>
      <c r="K32" s="91"/>
      <c r="L32" s="116">
        <v>6.2</v>
      </c>
      <c r="M32" s="91"/>
      <c r="N32" s="116">
        <v>6.2</v>
      </c>
      <c r="O32" s="91"/>
      <c r="P32" s="116">
        <v>6.2</v>
      </c>
      <c r="Q32" s="67"/>
      <c r="R32" s="91"/>
      <c r="S32" s="116">
        <v>6.2</v>
      </c>
      <c r="T32" s="91"/>
      <c r="U32" s="116">
        <v>7.2</v>
      </c>
      <c r="V32" s="91"/>
      <c r="W32" s="116">
        <v>7.2</v>
      </c>
      <c r="X32" s="67"/>
      <c r="Y32" s="67"/>
      <c r="Z32" s="67"/>
      <c r="AA32" s="91"/>
      <c r="AB32" s="3">
        <v>7.2</v>
      </c>
      <c r="AC32" s="92">
        <v>7.2</v>
      </c>
      <c r="AD32" s="67"/>
      <c r="AE32" s="91"/>
      <c r="AF32" s="4">
        <v>7.2</v>
      </c>
    </row>
    <row r="33" spans="5:32" ht="13.15" customHeight="1" x14ac:dyDescent="0.25">
      <c r="E33" s="97" t="s">
        <v>44</v>
      </c>
      <c r="F33" s="67"/>
      <c r="G33" s="67"/>
      <c r="H33" s="67"/>
      <c r="I33" s="94"/>
      <c r="J33" s="119">
        <v>3.7</v>
      </c>
      <c r="K33" s="91"/>
      <c r="L33" s="119">
        <v>3.8</v>
      </c>
      <c r="M33" s="91"/>
      <c r="N33" s="119">
        <v>3.8</v>
      </c>
      <c r="O33" s="91"/>
      <c r="P33" s="119">
        <v>3.7</v>
      </c>
      <c r="Q33" s="67"/>
      <c r="R33" s="91"/>
      <c r="S33" s="119">
        <v>3.7</v>
      </c>
      <c r="T33" s="91"/>
      <c r="U33" s="119">
        <v>2.1</v>
      </c>
      <c r="V33" s="91"/>
      <c r="W33" s="119">
        <v>2.1</v>
      </c>
      <c r="X33" s="67"/>
      <c r="Y33" s="67"/>
      <c r="Z33" s="67"/>
      <c r="AA33" s="91"/>
      <c r="AB33" s="9">
        <v>2.1</v>
      </c>
      <c r="AC33" s="98">
        <v>2.1</v>
      </c>
      <c r="AD33" s="67"/>
      <c r="AE33" s="91"/>
      <c r="AF33" s="10">
        <v>2.1</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1779</v>
      </c>
      <c r="K35" s="91"/>
      <c r="L35" s="117" t="s">
        <v>1779</v>
      </c>
      <c r="M35" s="91"/>
      <c r="N35" s="117" t="s">
        <v>1779</v>
      </c>
      <c r="O35" s="91"/>
      <c r="P35" s="117" t="s">
        <v>1779</v>
      </c>
      <c r="Q35" s="67"/>
      <c r="R35" s="91"/>
      <c r="S35" s="117" t="s">
        <v>1779</v>
      </c>
      <c r="T35" s="91"/>
      <c r="U35" s="117" t="s">
        <v>1779</v>
      </c>
      <c r="V35" s="91"/>
      <c r="W35" s="117" t="s">
        <v>1779</v>
      </c>
      <c r="X35" s="67"/>
      <c r="Y35" s="67"/>
      <c r="Z35" s="67"/>
      <c r="AA35" s="91"/>
      <c r="AB35" s="5" t="s">
        <v>1779</v>
      </c>
      <c r="AC35" s="95" t="s">
        <v>1779</v>
      </c>
      <c r="AD35" s="67"/>
      <c r="AE35" s="91"/>
      <c r="AF35" s="6" t="s">
        <v>1779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0.3</v>
      </c>
      <c r="K39" s="91"/>
      <c r="L39" s="116">
        <v>0.3</v>
      </c>
      <c r="M39" s="91"/>
      <c r="N39" s="116">
        <v>0.3</v>
      </c>
      <c r="O39" s="91"/>
      <c r="P39" s="116">
        <v>0.3</v>
      </c>
      <c r="Q39" s="67"/>
      <c r="R39" s="91"/>
      <c r="S39" s="116">
        <v>0.3</v>
      </c>
      <c r="T39" s="91"/>
      <c r="U39" s="116">
        <v>0.3</v>
      </c>
      <c r="V39" s="91"/>
      <c r="W39" s="116">
        <v>0.3</v>
      </c>
      <c r="X39" s="67"/>
      <c r="Y39" s="67"/>
      <c r="Z39" s="67"/>
      <c r="AA39" s="91"/>
      <c r="AB39" s="3">
        <v>0.3</v>
      </c>
      <c r="AC39" s="92">
        <v>0.3</v>
      </c>
      <c r="AD39" s="67"/>
      <c r="AE39" s="91"/>
      <c r="AF39" s="4">
        <v>0.3</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11</v>
      </c>
      <c r="K43" s="121"/>
      <c r="L43" s="120">
        <v>11</v>
      </c>
      <c r="M43" s="121"/>
      <c r="N43" s="120">
        <v>11</v>
      </c>
      <c r="O43" s="121"/>
      <c r="P43" s="120">
        <v>11</v>
      </c>
      <c r="Q43" s="122"/>
      <c r="R43" s="121"/>
      <c r="S43" s="120">
        <v>11</v>
      </c>
      <c r="T43" s="121"/>
      <c r="U43" s="125">
        <v>11</v>
      </c>
      <c r="V43" s="126"/>
      <c r="W43" s="120">
        <v>11</v>
      </c>
      <c r="X43" s="122"/>
      <c r="Y43" s="122"/>
      <c r="Z43" s="122"/>
      <c r="AA43" s="121"/>
      <c r="AB43" s="23">
        <v>11</v>
      </c>
      <c r="AC43" s="120">
        <v>11</v>
      </c>
      <c r="AD43" s="122"/>
      <c r="AE43" s="121"/>
      <c r="AF43" s="24">
        <v>11</v>
      </c>
    </row>
    <row r="44" spans="5:32" ht="22.5" customHeight="1" x14ac:dyDescent="0.25">
      <c r="E44" s="99" t="s">
        <v>85</v>
      </c>
      <c r="F44" s="100"/>
      <c r="G44" s="100"/>
      <c r="H44" s="100"/>
      <c r="I44" s="101"/>
      <c r="J44" s="120">
        <v>5</v>
      </c>
      <c r="K44" s="121"/>
      <c r="L44" s="120">
        <v>5</v>
      </c>
      <c r="M44" s="121"/>
      <c r="N44" s="120">
        <v>5</v>
      </c>
      <c r="O44" s="121"/>
      <c r="P44" s="120">
        <v>5</v>
      </c>
      <c r="Q44" s="122"/>
      <c r="R44" s="121"/>
      <c r="S44" s="120">
        <v>5</v>
      </c>
      <c r="T44" s="121"/>
      <c r="U44" s="120">
        <v>5</v>
      </c>
      <c r="V44" s="121"/>
      <c r="W44" s="120">
        <v>5</v>
      </c>
      <c r="X44" s="122"/>
      <c r="Y44" s="122"/>
      <c r="Z44" s="122"/>
      <c r="AA44" s="121"/>
      <c r="AB44" s="23">
        <v>5</v>
      </c>
      <c r="AC44" s="120">
        <v>5</v>
      </c>
      <c r="AD44" s="122"/>
      <c r="AE44" s="121"/>
      <c r="AF44" s="24">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iAnhy+gWt0/f+TO9/Wlz9Ia8szDZv1O3RYgr7sYvxqseZtQFg7iUfGcm+526I4yYQWoKKqkWV859N0c9S4KwA==" saltValue="2+lEXhG0YT++I/Pd6ptLY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40EA227-2B2D-46FD-A7BD-CA86DDC4BDBE}"/>
    <hyperlink ref="E53" location="INDEX!A1" display="Return to Index" xr:uid="{ECBF6032-6C65-4624-B8C9-06318E5EE1E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NOCL - North Cloncurry (66/11kV)</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04"/>
  <dimension ref="A1:AJ53"/>
  <sheetViews>
    <sheetView showGridLines="0" topLeftCell="A1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1780</v>
      </c>
      <c r="J3" s="69"/>
      <c r="K3" s="69"/>
      <c r="L3" s="69"/>
      <c r="M3" s="69"/>
      <c r="N3" s="69"/>
      <c r="O3" s="69"/>
      <c r="P3" s="69"/>
      <c r="Q3" s="69"/>
      <c r="R3" s="69"/>
      <c r="S3" s="69"/>
      <c r="V3" s="71" t="s">
        <v>929</v>
      </c>
      <c r="W3" s="69"/>
      <c r="Y3" s="72" t="s">
        <v>1781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1560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1783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47.7</v>
      </c>
      <c r="K26" s="91"/>
      <c r="L26" s="116">
        <v>47.7</v>
      </c>
      <c r="M26" s="91"/>
      <c r="N26" s="116">
        <v>47.7</v>
      </c>
      <c r="O26" s="91"/>
      <c r="P26" s="116">
        <v>47.7</v>
      </c>
      <c r="Q26" s="67"/>
      <c r="R26" s="91"/>
      <c r="S26" s="116">
        <v>47.7</v>
      </c>
      <c r="T26" s="91"/>
      <c r="U26" s="116">
        <v>53.1</v>
      </c>
      <c r="V26" s="91"/>
      <c r="W26" s="116">
        <v>53.1</v>
      </c>
      <c r="X26" s="67"/>
      <c r="Y26" s="67"/>
      <c r="Z26" s="67"/>
      <c r="AA26" s="91"/>
      <c r="AB26" s="3">
        <v>53.1</v>
      </c>
      <c r="AC26" s="92">
        <v>53.1</v>
      </c>
      <c r="AD26" s="67"/>
      <c r="AE26" s="91"/>
      <c r="AF26" s="4">
        <v>53.1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27</v>
      </c>
      <c r="K28" s="91"/>
      <c r="L28" s="116">
        <v>27.3</v>
      </c>
      <c r="M28" s="91"/>
      <c r="N28" s="116">
        <v>27.5</v>
      </c>
      <c r="O28" s="91"/>
      <c r="P28" s="116">
        <v>27.7</v>
      </c>
      <c r="Q28" s="67"/>
      <c r="R28" s="91"/>
      <c r="S28" s="116">
        <v>27.8</v>
      </c>
      <c r="T28" s="91"/>
      <c r="U28" s="116">
        <v>16.8</v>
      </c>
      <c r="V28" s="91"/>
      <c r="W28" s="116">
        <v>16.899999999999999</v>
      </c>
      <c r="X28" s="67"/>
      <c r="Y28" s="67"/>
      <c r="Z28" s="67"/>
      <c r="AA28" s="91"/>
      <c r="AB28" s="3">
        <v>17.100000000000001</v>
      </c>
      <c r="AC28" s="92">
        <v>17.3</v>
      </c>
      <c r="AD28" s="67"/>
      <c r="AE28" s="91"/>
      <c r="AF28" s="4">
        <v>17.399999999999999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26.9</v>
      </c>
      <c r="K32" s="91"/>
      <c r="L32" s="116">
        <v>26.9</v>
      </c>
      <c r="M32" s="91"/>
      <c r="N32" s="116">
        <v>26.9</v>
      </c>
      <c r="O32" s="91"/>
      <c r="P32" s="116">
        <v>26.9</v>
      </c>
      <c r="Q32" s="67"/>
      <c r="R32" s="91"/>
      <c r="S32" s="116">
        <v>26.9</v>
      </c>
      <c r="T32" s="91"/>
      <c r="U32" s="116">
        <v>29.1</v>
      </c>
      <c r="V32" s="91"/>
      <c r="W32" s="116">
        <v>29.1</v>
      </c>
      <c r="X32" s="67"/>
      <c r="Y32" s="67"/>
      <c r="Z32" s="67"/>
      <c r="AA32" s="91"/>
      <c r="AB32" s="3">
        <v>29.1</v>
      </c>
      <c r="AC32" s="92">
        <v>29.1</v>
      </c>
      <c r="AD32" s="67"/>
      <c r="AE32" s="91"/>
      <c r="AF32" s="4">
        <v>29.1</v>
      </c>
    </row>
    <row r="33" spans="5:32" ht="13.15" customHeight="1" x14ac:dyDescent="0.25">
      <c r="E33" s="97" t="s">
        <v>44</v>
      </c>
      <c r="F33" s="67"/>
      <c r="G33" s="67"/>
      <c r="H33" s="67"/>
      <c r="I33" s="94"/>
      <c r="J33" s="119">
        <v>25.2</v>
      </c>
      <c r="K33" s="91"/>
      <c r="L33" s="119">
        <v>25.5</v>
      </c>
      <c r="M33" s="91"/>
      <c r="N33" s="119">
        <v>25.7</v>
      </c>
      <c r="O33" s="91"/>
      <c r="P33" s="119">
        <v>25.9</v>
      </c>
      <c r="Q33" s="67"/>
      <c r="R33" s="91"/>
      <c r="S33" s="119">
        <v>25.9</v>
      </c>
      <c r="T33" s="91"/>
      <c r="U33" s="119">
        <v>16.100000000000001</v>
      </c>
      <c r="V33" s="91"/>
      <c r="W33" s="119">
        <v>16.2</v>
      </c>
      <c r="X33" s="67"/>
      <c r="Y33" s="67"/>
      <c r="Z33" s="67"/>
      <c r="AA33" s="91"/>
      <c r="AB33" s="9">
        <v>16.399999999999999</v>
      </c>
      <c r="AC33" s="98">
        <v>16.5</v>
      </c>
      <c r="AD33" s="67"/>
      <c r="AE33" s="91"/>
      <c r="AF33" s="10">
        <v>16.7</v>
      </c>
    </row>
    <row r="34" spans="5:32" ht="20.25" customHeight="1" x14ac:dyDescent="0.25">
      <c r="E34" s="93" t="s">
        <v>948</v>
      </c>
      <c r="F34" s="67"/>
      <c r="G34" s="67"/>
      <c r="H34" s="67"/>
      <c r="I34" s="94"/>
      <c r="J34" s="117">
        <v>1.3</v>
      </c>
      <c r="K34" s="91"/>
      <c r="L34" s="117">
        <v>1.3</v>
      </c>
      <c r="M34" s="91"/>
      <c r="N34" s="117">
        <v>1.3</v>
      </c>
      <c r="O34" s="91"/>
      <c r="P34" s="117">
        <v>1.3</v>
      </c>
      <c r="Q34" s="67"/>
      <c r="R34" s="91"/>
      <c r="S34" s="117">
        <v>1.3</v>
      </c>
      <c r="T34" s="91"/>
      <c r="U34" s="117">
        <v>0.8</v>
      </c>
      <c r="V34" s="91"/>
      <c r="W34" s="117">
        <v>0.8</v>
      </c>
      <c r="X34" s="67"/>
      <c r="Y34" s="67"/>
      <c r="Z34" s="67"/>
      <c r="AA34" s="91"/>
      <c r="AB34" s="5">
        <v>0.8</v>
      </c>
      <c r="AC34" s="95">
        <v>0.8</v>
      </c>
      <c r="AD34" s="67"/>
      <c r="AE34" s="91"/>
      <c r="AF34" s="6">
        <v>0.8</v>
      </c>
    </row>
    <row r="35" spans="5:32" ht="20.25" customHeight="1" x14ac:dyDescent="0.25">
      <c r="E35" s="93" t="s">
        <v>949</v>
      </c>
      <c r="F35" s="67"/>
      <c r="G35" s="67"/>
      <c r="H35" s="67"/>
      <c r="I35" s="94"/>
      <c r="J35" s="117" t="s">
        <v>1743</v>
      </c>
      <c r="K35" s="91"/>
      <c r="L35" s="117" t="s">
        <v>1743</v>
      </c>
      <c r="M35" s="91"/>
      <c r="N35" s="117" t="s">
        <v>1743</v>
      </c>
      <c r="O35" s="91"/>
      <c r="P35" s="117" t="s">
        <v>1743</v>
      </c>
      <c r="Q35" s="67"/>
      <c r="R35" s="91"/>
      <c r="S35" s="117" t="s">
        <v>1743</v>
      </c>
      <c r="T35" s="91"/>
      <c r="U35" s="117" t="s">
        <v>1743</v>
      </c>
      <c r="V35" s="91"/>
      <c r="W35" s="117" t="s">
        <v>1743</v>
      </c>
      <c r="X35" s="67"/>
      <c r="Y35" s="67"/>
      <c r="Z35" s="67"/>
      <c r="AA35" s="91"/>
      <c r="AB35" s="5" t="s">
        <v>1743</v>
      </c>
      <c r="AC35" s="95" t="s">
        <v>1743</v>
      </c>
      <c r="AD35" s="67"/>
      <c r="AE35" s="91"/>
      <c r="AF35" s="6" t="s">
        <v>1743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ynkgwMJj/+fEtW0tDaVUM72l37ZLnfVeodOzVgZAiVz0vaId4kSxNzhKAinBCFX1rfTj/tOsTGS9OBnTHXVMA==" saltValue="k3Pl+gqYKXQrl2lr5ZKMH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A512357-AD1D-43F9-8B88-13F5982A3D1C}"/>
    <hyperlink ref="E53" location="INDEX!A1" display="Return to Index" xr:uid="{021986D0-A870-4859-9E55-0135EF67F2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NOMA - North Mackay (33/11kV)</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340-D63D-486F-BBB4-2CDC3CCA9F1F}">
  <sheetPr codeName="Sheet328"/>
  <dimension ref="A1:V64"/>
  <sheetViews>
    <sheetView workbookViewId="0">
      <selection activeCell="A65" sqref="A65:XFD1048576"/>
    </sheetView>
  </sheetViews>
  <sheetFormatPr defaultColWidth="0" defaultRowHeight="15" zeroHeight="1" x14ac:dyDescent="0.25"/>
  <cols>
    <col min="1" max="22" width="9.140625" customWidth="1"/>
    <col min="23" max="16384" width="9.140625" hidden="1"/>
  </cols>
  <sheetData>
    <row r="1" spans="1:22" x14ac:dyDescent="0.25">
      <c r="A1" s="30"/>
      <c r="B1" s="30"/>
      <c r="C1" s="30"/>
      <c r="D1" s="30"/>
      <c r="E1" s="30"/>
      <c r="F1" s="30"/>
      <c r="G1" s="30"/>
      <c r="H1" s="30"/>
      <c r="I1" s="30"/>
      <c r="J1" s="30"/>
      <c r="K1" s="30"/>
      <c r="L1" s="30"/>
      <c r="M1" s="30"/>
      <c r="N1" s="30"/>
      <c r="O1" s="30"/>
      <c r="P1" s="30"/>
      <c r="Q1" s="30"/>
      <c r="R1" s="30"/>
      <c r="S1" s="30"/>
      <c r="T1" s="30"/>
      <c r="U1" s="30"/>
      <c r="V1" s="30"/>
    </row>
    <row r="2" spans="1:22" x14ac:dyDescent="0.25">
      <c r="A2" s="30"/>
      <c r="B2" s="30"/>
      <c r="C2" s="30"/>
      <c r="D2" s="30"/>
      <c r="E2" s="30"/>
      <c r="F2" s="30"/>
      <c r="G2" s="30"/>
      <c r="H2" s="30"/>
      <c r="I2" s="30"/>
      <c r="J2" s="30"/>
      <c r="K2" s="30"/>
      <c r="L2" s="30"/>
      <c r="M2" s="30"/>
      <c r="N2" s="30"/>
      <c r="O2" s="30"/>
      <c r="P2" s="30"/>
      <c r="Q2" s="30"/>
      <c r="R2" s="30"/>
      <c r="S2" s="30"/>
      <c r="T2" s="30"/>
      <c r="U2" s="30"/>
      <c r="V2" s="30"/>
    </row>
    <row r="3" spans="1:22" x14ac:dyDescent="0.25">
      <c r="A3" s="30"/>
      <c r="B3" s="30"/>
      <c r="C3" s="30"/>
      <c r="D3" s="30"/>
      <c r="E3" s="30"/>
      <c r="F3" s="30"/>
      <c r="G3" s="30"/>
      <c r="H3" s="30"/>
      <c r="I3" s="30"/>
      <c r="J3" s="30"/>
      <c r="K3" s="30"/>
      <c r="L3" s="30"/>
      <c r="M3" s="30"/>
      <c r="N3" s="30"/>
      <c r="O3" s="30"/>
      <c r="P3" s="30"/>
      <c r="Q3" s="30"/>
      <c r="R3" s="30"/>
      <c r="S3" s="30"/>
      <c r="T3" s="30"/>
      <c r="U3" s="30"/>
      <c r="V3" s="30"/>
    </row>
    <row r="4" spans="1:22" x14ac:dyDescent="0.25">
      <c r="A4" s="30"/>
      <c r="B4" s="30"/>
      <c r="C4" s="30"/>
      <c r="D4" s="30"/>
      <c r="E4" s="30"/>
      <c r="F4" s="30"/>
      <c r="G4" s="30"/>
      <c r="H4" s="30"/>
      <c r="I4" s="30"/>
      <c r="J4" s="30"/>
      <c r="K4" s="30"/>
      <c r="L4" s="30"/>
      <c r="M4" s="30"/>
      <c r="N4" s="30"/>
      <c r="O4" s="30"/>
      <c r="P4" s="30"/>
      <c r="Q4" s="30"/>
      <c r="R4" s="30"/>
      <c r="S4" s="30"/>
      <c r="T4" s="30"/>
      <c r="U4" s="30"/>
      <c r="V4" s="30"/>
    </row>
    <row r="5" spans="1:22" x14ac:dyDescent="0.25">
      <c r="A5" s="30"/>
      <c r="B5" s="30"/>
      <c r="C5" s="30"/>
      <c r="D5" s="30"/>
      <c r="E5" s="30"/>
      <c r="F5" s="30"/>
      <c r="G5" s="30"/>
      <c r="H5" s="30"/>
      <c r="I5" s="30"/>
      <c r="J5" s="30"/>
      <c r="K5" s="30"/>
      <c r="L5" s="30"/>
      <c r="M5" s="30"/>
      <c r="N5" s="30"/>
      <c r="O5" s="30"/>
      <c r="P5" s="30"/>
      <c r="Q5" s="30"/>
      <c r="R5" s="30"/>
      <c r="S5" s="30"/>
      <c r="T5" s="30"/>
      <c r="U5" s="30"/>
      <c r="V5" s="30"/>
    </row>
    <row r="6" spans="1:22" x14ac:dyDescent="0.25">
      <c r="A6" s="30"/>
      <c r="B6" s="30"/>
      <c r="C6" s="30"/>
      <c r="D6" s="30"/>
      <c r="E6" s="30"/>
      <c r="F6" s="30"/>
      <c r="G6" s="30"/>
      <c r="H6" s="30"/>
      <c r="I6" s="30"/>
      <c r="J6" s="30"/>
      <c r="K6" s="30"/>
      <c r="L6" s="30"/>
      <c r="M6" s="30"/>
      <c r="N6" s="30"/>
      <c r="O6" s="30"/>
      <c r="P6" s="30"/>
      <c r="Q6" s="30"/>
      <c r="R6" s="30"/>
      <c r="S6" s="30"/>
      <c r="T6" s="30"/>
      <c r="U6" s="30"/>
      <c r="V6" s="30"/>
    </row>
    <row r="7" spans="1:22" x14ac:dyDescent="0.25">
      <c r="A7" s="30"/>
      <c r="B7" s="30"/>
      <c r="C7" s="30"/>
      <c r="D7" s="30"/>
      <c r="E7" s="30"/>
      <c r="F7" s="30"/>
      <c r="G7" s="30"/>
      <c r="H7" s="30"/>
      <c r="I7" s="30"/>
      <c r="J7" s="30"/>
      <c r="K7" s="30"/>
      <c r="L7" s="30"/>
      <c r="M7" s="30"/>
      <c r="N7" s="30"/>
      <c r="O7" s="30"/>
      <c r="P7" s="30"/>
      <c r="Q7" s="30"/>
      <c r="R7" s="30"/>
      <c r="S7" s="30"/>
      <c r="T7" s="30"/>
      <c r="U7" s="30"/>
      <c r="V7" s="30"/>
    </row>
    <row r="8" spans="1:22" x14ac:dyDescent="0.25">
      <c r="A8" s="30"/>
      <c r="B8" s="30"/>
      <c r="C8" s="30"/>
      <c r="D8" s="30"/>
      <c r="E8" s="30"/>
      <c r="F8" s="30"/>
      <c r="G8" s="30"/>
      <c r="H8" s="30"/>
      <c r="I8" s="30"/>
      <c r="J8" s="30"/>
      <c r="K8" s="30"/>
      <c r="L8" s="30"/>
      <c r="M8" s="30"/>
      <c r="N8" s="30"/>
      <c r="O8" s="30"/>
      <c r="P8" s="30"/>
      <c r="Q8" s="30"/>
      <c r="R8" s="30"/>
      <c r="S8" s="30"/>
      <c r="T8" s="30"/>
      <c r="U8" s="30"/>
      <c r="V8" s="30"/>
    </row>
    <row r="9" spans="1:22" x14ac:dyDescent="0.25">
      <c r="A9" s="30"/>
      <c r="B9" s="30"/>
      <c r="C9" s="30"/>
      <c r="D9" s="30"/>
      <c r="E9" s="30"/>
      <c r="F9" s="30"/>
      <c r="G9" s="30"/>
      <c r="H9" s="30"/>
      <c r="I9" s="30"/>
      <c r="J9" s="30"/>
      <c r="K9" s="30"/>
      <c r="L9" s="30"/>
      <c r="M9" s="30"/>
      <c r="N9" s="30"/>
      <c r="O9" s="30"/>
      <c r="P9" s="30"/>
      <c r="Q9" s="30"/>
      <c r="R9" s="30"/>
      <c r="S9" s="30"/>
      <c r="T9" s="30"/>
      <c r="U9" s="30"/>
      <c r="V9" s="30"/>
    </row>
    <row r="10" spans="1:22" x14ac:dyDescent="0.25">
      <c r="A10" s="30"/>
      <c r="B10" s="30"/>
      <c r="C10" s="30"/>
      <c r="D10" s="30"/>
      <c r="E10" s="30"/>
      <c r="F10" s="30"/>
      <c r="G10" s="30"/>
      <c r="H10" s="30"/>
      <c r="I10" s="30"/>
      <c r="J10" s="30"/>
      <c r="K10" s="30"/>
      <c r="L10" s="30"/>
      <c r="M10" s="30"/>
      <c r="N10" s="30"/>
      <c r="O10" s="30"/>
      <c r="P10" s="30"/>
      <c r="Q10" s="30"/>
      <c r="R10" s="30"/>
      <c r="S10" s="30"/>
      <c r="T10" s="30"/>
      <c r="U10" s="30"/>
      <c r="V10" s="30"/>
    </row>
    <row r="11" spans="1:22" x14ac:dyDescent="0.25">
      <c r="A11" s="30"/>
      <c r="B11" s="30"/>
      <c r="C11" s="30"/>
      <c r="D11" s="30"/>
      <c r="E11" s="30"/>
      <c r="F11" s="30"/>
      <c r="G11" s="30"/>
      <c r="H11" s="30"/>
      <c r="I11" s="30"/>
      <c r="J11" s="30"/>
      <c r="K11" s="30"/>
      <c r="L11" s="30"/>
      <c r="M11" s="30"/>
      <c r="N11" s="30"/>
      <c r="O11" s="30"/>
      <c r="P11" s="30"/>
      <c r="Q11" s="30"/>
      <c r="R11" s="30"/>
      <c r="S11" s="30"/>
      <c r="T11" s="30"/>
      <c r="U11" s="30"/>
      <c r="V11" s="30"/>
    </row>
    <row r="12" spans="1:22" x14ac:dyDescent="0.25">
      <c r="A12" s="30"/>
      <c r="B12" s="30"/>
      <c r="C12" s="30"/>
      <c r="D12" s="30"/>
      <c r="E12" s="30"/>
      <c r="F12" s="30"/>
      <c r="G12" s="30"/>
      <c r="H12" s="30"/>
      <c r="I12" s="30"/>
      <c r="J12" s="30"/>
      <c r="K12" s="30"/>
      <c r="L12" s="30"/>
      <c r="M12" s="30"/>
      <c r="N12" s="30"/>
      <c r="O12" s="30"/>
      <c r="P12" s="30"/>
      <c r="Q12" s="30"/>
      <c r="R12" s="30"/>
      <c r="S12" s="30"/>
      <c r="T12" s="30"/>
      <c r="U12" s="30"/>
      <c r="V12" s="30"/>
    </row>
    <row r="13" spans="1:22" x14ac:dyDescent="0.25">
      <c r="A13" s="30"/>
      <c r="B13" s="30"/>
      <c r="C13" s="30"/>
      <c r="D13" s="30"/>
      <c r="E13" s="30"/>
      <c r="F13" s="30"/>
      <c r="G13" s="30"/>
      <c r="H13" s="30"/>
      <c r="I13" s="30"/>
      <c r="J13" s="30"/>
      <c r="K13" s="30"/>
      <c r="L13" s="30"/>
      <c r="M13" s="30"/>
      <c r="N13" s="30"/>
      <c r="O13" s="30"/>
      <c r="P13" s="30"/>
      <c r="Q13" s="30"/>
      <c r="R13" s="30"/>
      <c r="S13" s="30"/>
      <c r="T13" s="30"/>
      <c r="U13" s="30"/>
      <c r="V13" s="30"/>
    </row>
    <row r="14" spans="1:22" x14ac:dyDescent="0.25">
      <c r="A14" s="30"/>
      <c r="B14" s="30"/>
      <c r="C14" s="30"/>
      <c r="D14" s="30"/>
      <c r="E14" s="30"/>
      <c r="F14" s="30"/>
      <c r="G14" s="30"/>
      <c r="H14" s="30"/>
      <c r="I14" s="30"/>
      <c r="J14" s="30"/>
      <c r="K14" s="30"/>
      <c r="L14" s="30"/>
      <c r="M14" s="30"/>
      <c r="N14" s="30"/>
      <c r="O14" s="30"/>
      <c r="P14" s="30"/>
      <c r="Q14" s="30"/>
      <c r="R14" s="30"/>
      <c r="S14" s="30"/>
      <c r="T14" s="30"/>
      <c r="U14" s="30"/>
      <c r="V14" s="30"/>
    </row>
    <row r="15" spans="1:22" x14ac:dyDescent="0.25">
      <c r="A15" s="30"/>
      <c r="B15" s="30"/>
      <c r="C15" s="30"/>
      <c r="D15" s="30"/>
      <c r="E15" s="30"/>
      <c r="F15" s="30"/>
      <c r="G15" s="30"/>
      <c r="H15" s="30"/>
      <c r="I15" s="30"/>
      <c r="J15" s="30"/>
      <c r="K15" s="30"/>
      <c r="L15" s="30"/>
      <c r="M15" s="30"/>
      <c r="N15" s="30"/>
      <c r="O15" s="30"/>
      <c r="P15" s="30"/>
      <c r="Q15" s="30"/>
      <c r="R15" s="30"/>
      <c r="S15" s="30"/>
      <c r="T15" s="30"/>
      <c r="U15" s="30"/>
      <c r="V15" s="30"/>
    </row>
    <row r="16" spans="1:22" x14ac:dyDescent="0.25">
      <c r="A16" s="30"/>
      <c r="B16" s="30"/>
      <c r="C16" s="30"/>
      <c r="D16" s="30"/>
      <c r="E16" s="30"/>
      <c r="F16" s="30"/>
      <c r="G16" s="30"/>
      <c r="H16" s="30"/>
      <c r="I16" s="30"/>
      <c r="J16" s="30"/>
      <c r="K16" s="30"/>
      <c r="L16" s="30"/>
      <c r="M16" s="30"/>
      <c r="N16" s="30"/>
      <c r="O16" s="30"/>
      <c r="P16" s="30"/>
      <c r="Q16" s="30"/>
      <c r="R16" s="30"/>
      <c r="S16" s="30"/>
      <c r="T16" s="30"/>
      <c r="U16" s="30"/>
      <c r="V16" s="30"/>
    </row>
    <row r="17" spans="1:22" x14ac:dyDescent="0.25">
      <c r="A17" s="30"/>
      <c r="B17" s="30"/>
      <c r="C17" s="30"/>
      <c r="D17" s="30"/>
      <c r="E17" s="30"/>
      <c r="F17" s="30"/>
      <c r="G17" s="30"/>
      <c r="H17" s="30"/>
      <c r="I17" s="30"/>
      <c r="J17" s="30"/>
      <c r="K17" s="30"/>
      <c r="L17" s="30"/>
      <c r="M17" s="30"/>
      <c r="N17" s="30"/>
      <c r="O17" s="30"/>
      <c r="P17" s="30"/>
      <c r="Q17" s="30"/>
      <c r="R17" s="30"/>
      <c r="S17" s="30"/>
      <c r="T17" s="30"/>
      <c r="U17" s="30"/>
      <c r="V17" s="30"/>
    </row>
    <row r="18" spans="1:22" x14ac:dyDescent="0.25">
      <c r="A18" s="30"/>
      <c r="B18" s="30"/>
      <c r="C18" s="30"/>
      <c r="D18" s="30"/>
      <c r="E18" s="30"/>
      <c r="F18" s="30"/>
      <c r="G18" s="30"/>
      <c r="H18" s="30"/>
      <c r="I18" s="30"/>
      <c r="J18" s="30"/>
      <c r="K18" s="30"/>
      <c r="L18" s="30"/>
      <c r="M18" s="30"/>
      <c r="N18" s="30"/>
      <c r="O18" s="30"/>
      <c r="P18" s="30"/>
      <c r="Q18" s="30"/>
      <c r="R18" s="30"/>
      <c r="S18" s="30"/>
      <c r="T18" s="30"/>
      <c r="U18" s="30"/>
      <c r="V18" s="30"/>
    </row>
    <row r="19" spans="1:22" x14ac:dyDescent="0.25">
      <c r="A19" s="30"/>
      <c r="B19" s="30"/>
      <c r="C19" s="30"/>
      <c r="D19" s="30"/>
      <c r="E19" s="30"/>
      <c r="F19" s="30"/>
      <c r="G19" s="30"/>
      <c r="H19" s="30"/>
      <c r="I19" s="30"/>
      <c r="J19" s="30"/>
      <c r="K19" s="30"/>
      <c r="L19" s="30"/>
      <c r="M19" s="30"/>
      <c r="N19" s="30"/>
      <c r="O19" s="30"/>
      <c r="P19" s="30"/>
      <c r="Q19" s="30"/>
      <c r="R19" s="30"/>
      <c r="S19" s="30"/>
      <c r="T19" s="30"/>
      <c r="U19" s="30"/>
      <c r="V19" s="30"/>
    </row>
    <row r="20" spans="1:22" x14ac:dyDescent="0.25">
      <c r="A20" s="30"/>
      <c r="B20" s="30"/>
      <c r="C20" s="30"/>
      <c r="D20" s="30"/>
      <c r="E20" s="30"/>
      <c r="F20" s="30"/>
      <c r="G20" s="30"/>
      <c r="H20" s="30"/>
      <c r="I20" s="30"/>
      <c r="J20" s="30"/>
      <c r="K20" s="30"/>
      <c r="L20" s="30"/>
      <c r="M20" s="30"/>
      <c r="N20" s="30"/>
      <c r="O20" s="30"/>
      <c r="P20" s="30"/>
      <c r="Q20" s="30"/>
      <c r="R20" s="30"/>
      <c r="S20" s="30"/>
      <c r="T20" s="30"/>
      <c r="U20" s="30"/>
      <c r="V20" s="30"/>
    </row>
    <row r="21" spans="1:22" x14ac:dyDescent="0.25">
      <c r="A21" s="30"/>
      <c r="B21" s="30"/>
      <c r="C21" s="30"/>
      <c r="D21" s="30"/>
      <c r="E21" s="30"/>
      <c r="F21" s="30"/>
      <c r="G21" s="30"/>
      <c r="H21" s="30"/>
      <c r="I21" s="30"/>
      <c r="J21" s="30"/>
      <c r="K21" s="30"/>
      <c r="L21" s="30"/>
      <c r="M21" s="30"/>
      <c r="N21" s="30"/>
      <c r="O21" s="30"/>
      <c r="P21" s="30"/>
      <c r="Q21" s="30"/>
      <c r="R21" s="30"/>
      <c r="S21" s="30"/>
      <c r="T21" s="30"/>
      <c r="U21" s="30"/>
      <c r="V21" s="30"/>
    </row>
    <row r="22" spans="1:22" x14ac:dyDescent="0.25">
      <c r="A22" s="30"/>
      <c r="B22" s="30"/>
      <c r="C22" s="30"/>
      <c r="D22" s="30"/>
      <c r="E22" s="30"/>
      <c r="F22" s="30"/>
      <c r="G22" s="30"/>
      <c r="H22" s="30"/>
      <c r="I22" s="30"/>
      <c r="J22" s="30"/>
      <c r="K22" s="30"/>
      <c r="L22" s="30"/>
      <c r="M22" s="30"/>
      <c r="N22" s="30"/>
      <c r="O22" s="30"/>
      <c r="P22" s="30"/>
      <c r="Q22" s="30"/>
      <c r="R22" s="30"/>
      <c r="S22" s="30"/>
      <c r="T22" s="30"/>
      <c r="U22" s="30"/>
      <c r="V22" s="30"/>
    </row>
    <row r="23" spans="1:22" x14ac:dyDescent="0.25">
      <c r="A23" s="30"/>
      <c r="B23" s="30"/>
      <c r="C23" s="30"/>
      <c r="D23" s="30"/>
      <c r="E23" s="30"/>
      <c r="F23" s="30"/>
      <c r="G23" s="30"/>
      <c r="H23" s="30"/>
      <c r="I23" s="30"/>
      <c r="J23" s="30"/>
      <c r="K23" s="30"/>
      <c r="L23" s="30"/>
      <c r="M23" s="30"/>
      <c r="N23" s="30"/>
      <c r="O23" s="30"/>
      <c r="P23" s="30"/>
      <c r="Q23" s="30"/>
      <c r="R23" s="30"/>
      <c r="S23" s="30"/>
      <c r="T23" s="30"/>
      <c r="U23" s="30"/>
      <c r="V23" s="30"/>
    </row>
    <row r="24" spans="1:22" x14ac:dyDescent="0.25">
      <c r="A24" s="30"/>
      <c r="B24" s="30"/>
      <c r="C24" s="30"/>
      <c r="D24" s="30"/>
      <c r="E24" s="30"/>
      <c r="F24" s="30"/>
      <c r="G24" s="30"/>
      <c r="H24" s="30"/>
      <c r="I24" s="30"/>
      <c r="J24" s="30"/>
      <c r="K24" s="30"/>
      <c r="L24" s="30"/>
      <c r="M24" s="30"/>
      <c r="N24" s="30"/>
      <c r="O24" s="30"/>
      <c r="P24" s="30"/>
      <c r="Q24" s="30"/>
      <c r="R24" s="30"/>
      <c r="S24" s="30"/>
      <c r="T24" s="30"/>
      <c r="U24" s="30"/>
      <c r="V24" s="30"/>
    </row>
    <row r="25" spans="1:22" x14ac:dyDescent="0.25">
      <c r="A25" s="30"/>
      <c r="B25" s="30"/>
      <c r="C25" s="30"/>
      <c r="D25" s="30"/>
      <c r="E25" s="30"/>
      <c r="F25" s="30"/>
      <c r="G25" s="30"/>
      <c r="H25" s="30"/>
      <c r="I25" s="30"/>
      <c r="J25" s="30"/>
      <c r="K25" s="30"/>
      <c r="L25" s="30"/>
      <c r="M25" s="30"/>
      <c r="N25" s="30"/>
      <c r="O25" s="30"/>
      <c r="P25" s="30"/>
      <c r="Q25" s="30"/>
      <c r="R25" s="30"/>
      <c r="S25" s="30"/>
      <c r="T25" s="30"/>
      <c r="U25" s="30"/>
      <c r="V25" s="30"/>
    </row>
    <row r="26" spans="1:22" x14ac:dyDescent="0.25">
      <c r="A26" s="30"/>
      <c r="B26" s="30"/>
      <c r="C26" s="30"/>
      <c r="D26" s="30"/>
      <c r="E26" s="30"/>
      <c r="F26" s="30"/>
      <c r="G26" s="30"/>
      <c r="H26" s="30"/>
      <c r="I26" s="30"/>
      <c r="J26" s="30"/>
      <c r="K26" s="30"/>
      <c r="L26" s="30"/>
      <c r="M26" s="30"/>
      <c r="N26" s="30"/>
      <c r="O26" s="30"/>
      <c r="P26" s="30"/>
      <c r="Q26" s="30"/>
      <c r="R26" s="30"/>
      <c r="S26" s="30"/>
      <c r="T26" s="30"/>
      <c r="U26" s="30"/>
      <c r="V26" s="30"/>
    </row>
    <row r="27" spans="1:22" x14ac:dyDescent="0.25">
      <c r="A27" s="30"/>
      <c r="B27" s="30"/>
      <c r="C27" s="30"/>
      <c r="D27" s="30"/>
      <c r="E27" s="30"/>
      <c r="F27" s="30"/>
      <c r="G27" s="30"/>
      <c r="H27" s="30"/>
      <c r="I27" s="30"/>
      <c r="J27" s="30"/>
      <c r="K27" s="30"/>
      <c r="L27" s="30"/>
      <c r="M27" s="30"/>
      <c r="N27" s="30"/>
      <c r="O27" s="30"/>
      <c r="P27" s="30"/>
      <c r="Q27" s="30"/>
      <c r="R27" s="30"/>
      <c r="S27" s="30"/>
      <c r="T27" s="30"/>
      <c r="U27" s="30"/>
      <c r="V27" s="30"/>
    </row>
    <row r="28" spans="1:22" x14ac:dyDescent="0.25">
      <c r="A28" s="30"/>
      <c r="B28" s="30"/>
      <c r="C28" s="30"/>
      <c r="D28" s="30"/>
      <c r="E28" s="30"/>
      <c r="F28" s="30"/>
      <c r="G28" s="30"/>
      <c r="H28" s="30"/>
      <c r="I28" s="30"/>
      <c r="J28" s="30"/>
      <c r="K28" s="30"/>
      <c r="L28" s="30"/>
      <c r="M28" s="30"/>
      <c r="N28" s="30"/>
      <c r="O28" s="30"/>
      <c r="P28" s="30"/>
      <c r="Q28" s="30"/>
      <c r="R28" s="30"/>
      <c r="S28" s="30"/>
      <c r="T28" s="30"/>
      <c r="U28" s="30"/>
      <c r="V28" s="30"/>
    </row>
    <row r="29" spans="1:22" x14ac:dyDescent="0.25">
      <c r="A29" s="30"/>
      <c r="B29" s="30"/>
      <c r="C29" s="30"/>
      <c r="D29" s="30"/>
      <c r="E29" s="30"/>
      <c r="F29" s="30"/>
      <c r="G29" s="30"/>
      <c r="H29" s="30"/>
      <c r="I29" s="30"/>
      <c r="J29" s="30"/>
      <c r="K29" s="30"/>
      <c r="L29" s="30"/>
      <c r="M29" s="30"/>
      <c r="N29" s="30"/>
      <c r="O29" s="30"/>
      <c r="P29" s="30"/>
      <c r="Q29" s="30"/>
      <c r="R29" s="30"/>
      <c r="S29" s="30"/>
      <c r="T29" s="30"/>
      <c r="U29" s="30"/>
      <c r="V29" s="30"/>
    </row>
    <row r="30" spans="1:22" x14ac:dyDescent="0.25">
      <c r="A30" s="30"/>
      <c r="B30" s="30"/>
      <c r="C30" s="30"/>
      <c r="D30" s="30"/>
      <c r="E30" s="30"/>
      <c r="F30" s="30"/>
      <c r="G30" s="30"/>
      <c r="H30" s="30"/>
      <c r="I30" s="30"/>
      <c r="J30" s="30"/>
      <c r="K30" s="30"/>
      <c r="L30" s="30"/>
      <c r="M30" s="30"/>
      <c r="N30" s="30"/>
      <c r="O30" s="30"/>
      <c r="P30" s="30"/>
      <c r="Q30" s="30"/>
      <c r="R30" s="30"/>
      <c r="S30" s="30"/>
      <c r="T30" s="30"/>
      <c r="U30" s="30"/>
      <c r="V30" s="30"/>
    </row>
    <row r="31" spans="1:22" x14ac:dyDescent="0.25">
      <c r="A31" s="30"/>
      <c r="B31" s="30"/>
      <c r="C31" s="30"/>
      <c r="D31" s="30"/>
      <c r="E31" s="30"/>
      <c r="F31" s="30"/>
      <c r="G31" s="30"/>
      <c r="H31" s="30"/>
      <c r="I31" s="30"/>
      <c r="J31" s="30"/>
      <c r="K31" s="30"/>
      <c r="L31" s="30"/>
      <c r="M31" s="30"/>
      <c r="N31" s="30"/>
      <c r="O31" s="30"/>
      <c r="P31" s="30"/>
      <c r="Q31" s="30"/>
      <c r="R31" s="30"/>
      <c r="S31" s="30"/>
      <c r="T31" s="30"/>
      <c r="U31" s="30"/>
      <c r="V31" s="30"/>
    </row>
    <row r="32" spans="1:22" x14ac:dyDescent="0.25">
      <c r="A32" s="30"/>
      <c r="B32" s="30"/>
      <c r="C32" s="30"/>
      <c r="D32" s="30"/>
      <c r="E32" s="30"/>
      <c r="F32" s="30"/>
      <c r="G32" s="30"/>
      <c r="H32" s="30"/>
      <c r="I32" s="30"/>
      <c r="J32" s="30"/>
      <c r="K32" s="30"/>
      <c r="L32" s="30"/>
      <c r="M32" s="30"/>
      <c r="N32" s="30"/>
      <c r="O32" s="30"/>
      <c r="P32" s="30"/>
      <c r="Q32" s="30"/>
      <c r="R32" s="30"/>
      <c r="S32" s="30"/>
      <c r="T32" s="30"/>
      <c r="U32" s="30"/>
      <c r="V32" s="30"/>
    </row>
    <row r="33" spans="1:22" x14ac:dyDescent="0.25">
      <c r="A33" s="30"/>
      <c r="B33" s="30"/>
      <c r="C33" s="30"/>
      <c r="D33" s="30"/>
      <c r="E33" s="30"/>
      <c r="F33" s="30"/>
      <c r="G33" s="30"/>
      <c r="H33" s="30"/>
      <c r="I33" s="30"/>
      <c r="J33" s="30"/>
      <c r="K33" s="30"/>
      <c r="L33" s="30"/>
      <c r="M33" s="30"/>
      <c r="N33" s="30"/>
      <c r="O33" s="30"/>
      <c r="P33" s="30"/>
      <c r="Q33" s="30"/>
      <c r="R33" s="30"/>
      <c r="S33" s="30"/>
      <c r="T33" s="30"/>
      <c r="U33" s="30"/>
      <c r="V33" s="30"/>
    </row>
    <row r="34" spans="1:22" x14ac:dyDescent="0.25">
      <c r="A34" s="30"/>
      <c r="B34" s="30"/>
      <c r="C34" s="30"/>
      <c r="D34" s="30"/>
      <c r="E34" s="30"/>
      <c r="F34" s="30"/>
      <c r="G34" s="30"/>
      <c r="H34" s="30"/>
      <c r="I34" s="30"/>
      <c r="J34" s="30"/>
      <c r="K34" s="30"/>
      <c r="L34" s="30"/>
      <c r="M34" s="30"/>
      <c r="N34" s="30"/>
      <c r="O34" s="30"/>
      <c r="P34" s="30"/>
      <c r="Q34" s="30"/>
      <c r="R34" s="30"/>
      <c r="S34" s="30"/>
      <c r="T34" s="30"/>
      <c r="U34" s="30"/>
      <c r="V34" s="30"/>
    </row>
    <row r="35" spans="1:22" x14ac:dyDescent="0.25">
      <c r="A35" s="30"/>
      <c r="B35" s="30"/>
      <c r="C35" s="30"/>
      <c r="D35" s="30"/>
      <c r="E35" s="30"/>
      <c r="F35" s="30"/>
      <c r="G35" s="30"/>
      <c r="H35" s="30"/>
      <c r="I35" s="30"/>
      <c r="J35" s="30"/>
      <c r="K35" s="30"/>
      <c r="L35" s="30"/>
      <c r="M35" s="30"/>
      <c r="N35" s="30"/>
      <c r="O35" s="30"/>
      <c r="P35" s="30"/>
      <c r="Q35" s="30"/>
      <c r="R35" s="30"/>
      <c r="S35" s="30"/>
      <c r="T35" s="30"/>
      <c r="U35" s="30"/>
      <c r="V35" s="30"/>
    </row>
    <row r="36" spans="1:22" x14ac:dyDescent="0.25">
      <c r="A36" s="30"/>
      <c r="B36" s="30"/>
      <c r="C36" s="30"/>
      <c r="D36" s="30"/>
      <c r="E36" s="30"/>
      <c r="F36" s="30"/>
      <c r="G36" s="30"/>
      <c r="H36" s="30"/>
      <c r="I36" s="30"/>
      <c r="J36" s="30"/>
      <c r="K36" s="30"/>
      <c r="L36" s="30"/>
      <c r="M36" s="30"/>
      <c r="N36" s="30"/>
      <c r="O36" s="30"/>
      <c r="P36" s="30"/>
      <c r="Q36" s="30"/>
      <c r="R36" s="30"/>
      <c r="S36" s="30"/>
      <c r="T36" s="30"/>
      <c r="U36" s="30"/>
      <c r="V36" s="30"/>
    </row>
    <row r="37" spans="1:22" x14ac:dyDescent="0.25">
      <c r="A37" s="30"/>
      <c r="B37" s="30"/>
      <c r="C37" s="30"/>
      <c r="D37" s="30"/>
      <c r="E37" s="30"/>
      <c r="F37" s="30"/>
      <c r="G37" s="30"/>
      <c r="H37" s="30"/>
      <c r="I37" s="30"/>
      <c r="J37" s="30"/>
      <c r="K37" s="30"/>
      <c r="L37" s="30"/>
      <c r="M37" s="30"/>
      <c r="N37" s="30"/>
      <c r="O37" s="30"/>
      <c r="P37" s="30"/>
      <c r="Q37" s="30"/>
      <c r="R37" s="30"/>
      <c r="S37" s="30"/>
      <c r="T37" s="30"/>
      <c r="U37" s="30"/>
      <c r="V37" s="30"/>
    </row>
    <row r="38" spans="1:22" x14ac:dyDescent="0.25">
      <c r="A38" s="30"/>
      <c r="B38" s="30"/>
      <c r="C38" s="30"/>
      <c r="D38" s="30"/>
      <c r="E38" s="30"/>
      <c r="F38" s="30"/>
      <c r="G38" s="30"/>
      <c r="H38" s="30"/>
      <c r="I38" s="30"/>
      <c r="J38" s="30"/>
      <c r="K38" s="30"/>
      <c r="L38" s="30"/>
      <c r="M38" s="30"/>
      <c r="N38" s="30"/>
      <c r="O38" s="30"/>
      <c r="P38" s="30"/>
      <c r="Q38" s="30"/>
      <c r="R38" s="30"/>
      <c r="S38" s="30"/>
      <c r="T38" s="30"/>
      <c r="U38" s="30"/>
      <c r="V38" s="30"/>
    </row>
    <row r="39" spans="1:22" x14ac:dyDescent="0.25">
      <c r="A39" s="30"/>
      <c r="B39" s="30"/>
      <c r="C39" s="30"/>
      <c r="D39" s="30"/>
      <c r="E39" s="30"/>
      <c r="F39" s="30"/>
      <c r="G39" s="30"/>
      <c r="H39" s="30"/>
      <c r="I39" s="30"/>
      <c r="J39" s="30"/>
      <c r="K39" s="30"/>
      <c r="L39" s="30"/>
      <c r="M39" s="30"/>
      <c r="N39" s="30"/>
      <c r="O39" s="30"/>
      <c r="P39" s="30"/>
      <c r="Q39" s="30"/>
      <c r="R39" s="30"/>
      <c r="S39" s="30"/>
      <c r="T39" s="30"/>
      <c r="U39" s="30"/>
      <c r="V39" s="30"/>
    </row>
    <row r="40" spans="1:22" x14ac:dyDescent="0.25">
      <c r="A40" s="30"/>
      <c r="B40" s="30"/>
      <c r="C40" s="30"/>
      <c r="D40" s="30"/>
      <c r="E40" s="30"/>
      <c r="F40" s="30"/>
      <c r="G40" s="30"/>
      <c r="H40" s="30"/>
      <c r="I40" s="30"/>
      <c r="J40" s="30"/>
      <c r="K40" s="30"/>
      <c r="L40" s="30"/>
      <c r="M40" s="30"/>
      <c r="N40" s="30"/>
      <c r="O40" s="30"/>
      <c r="P40" s="30"/>
      <c r="Q40" s="30"/>
      <c r="R40" s="30"/>
      <c r="S40" s="30"/>
      <c r="T40" s="30"/>
      <c r="U40" s="30"/>
      <c r="V40" s="30"/>
    </row>
    <row r="41" spans="1:22" x14ac:dyDescent="0.25">
      <c r="A41" s="30"/>
      <c r="B41" s="30"/>
      <c r="C41" s="30"/>
      <c r="D41" s="30"/>
      <c r="E41" s="30"/>
      <c r="F41" s="30"/>
      <c r="G41" s="30"/>
      <c r="H41" s="30"/>
      <c r="I41" s="30"/>
      <c r="J41" s="30"/>
      <c r="K41" s="30"/>
      <c r="L41" s="30"/>
      <c r="M41" s="30"/>
      <c r="N41" s="30"/>
      <c r="O41" s="30"/>
      <c r="P41" s="30"/>
      <c r="Q41" s="30"/>
      <c r="R41" s="30"/>
      <c r="S41" s="30"/>
      <c r="T41" s="30"/>
      <c r="U41" s="30"/>
      <c r="V41" s="30"/>
    </row>
    <row r="42" spans="1:22" x14ac:dyDescent="0.25">
      <c r="A42" s="30"/>
      <c r="B42" s="30"/>
      <c r="C42" s="30"/>
      <c r="D42" s="30"/>
      <c r="E42" s="30"/>
      <c r="F42" s="30"/>
      <c r="G42" s="30"/>
      <c r="H42" s="30"/>
      <c r="I42" s="30"/>
      <c r="J42" s="30"/>
      <c r="K42" s="30"/>
      <c r="L42" s="30"/>
      <c r="M42" s="30"/>
      <c r="N42" s="30"/>
      <c r="O42" s="30"/>
      <c r="P42" s="30"/>
      <c r="Q42" s="30"/>
      <c r="R42" s="30"/>
      <c r="S42" s="30"/>
      <c r="T42" s="30"/>
      <c r="U42" s="30"/>
      <c r="V42" s="30"/>
    </row>
    <row r="43" spans="1:22" x14ac:dyDescent="0.25">
      <c r="A43" s="30"/>
      <c r="B43" s="30"/>
      <c r="C43" s="30"/>
      <c r="D43" s="30"/>
      <c r="E43" s="30"/>
      <c r="F43" s="30"/>
      <c r="G43" s="30"/>
      <c r="H43" s="30"/>
      <c r="I43" s="30"/>
      <c r="J43" s="30"/>
      <c r="K43" s="30"/>
      <c r="L43" s="30"/>
      <c r="M43" s="30"/>
      <c r="N43" s="30"/>
      <c r="O43" s="30"/>
      <c r="P43" s="30"/>
      <c r="Q43" s="30"/>
      <c r="R43" s="30"/>
      <c r="S43" s="30"/>
      <c r="T43" s="30"/>
      <c r="U43" s="30"/>
      <c r="V43" s="30"/>
    </row>
    <row r="44" spans="1:22" x14ac:dyDescent="0.25">
      <c r="A44" s="30"/>
      <c r="B44" s="30"/>
      <c r="C44" s="30"/>
      <c r="D44" s="30"/>
      <c r="E44" s="30"/>
      <c r="F44" s="30"/>
      <c r="G44" s="30"/>
      <c r="H44" s="30"/>
      <c r="I44" s="30"/>
      <c r="J44" s="30"/>
      <c r="K44" s="30"/>
      <c r="L44" s="30"/>
      <c r="M44" s="30"/>
      <c r="N44" s="30"/>
      <c r="O44" s="30"/>
      <c r="P44" s="30"/>
      <c r="Q44" s="30"/>
      <c r="R44" s="30"/>
      <c r="S44" s="30"/>
      <c r="T44" s="30"/>
      <c r="U44" s="30"/>
      <c r="V44" s="30"/>
    </row>
    <row r="45" spans="1:22" x14ac:dyDescent="0.25">
      <c r="A45" s="30"/>
      <c r="B45" s="30"/>
      <c r="C45" s="30"/>
      <c r="D45" s="30"/>
      <c r="E45" s="30"/>
      <c r="F45" s="30"/>
      <c r="G45" s="30"/>
      <c r="H45" s="30"/>
      <c r="I45" s="30"/>
      <c r="J45" s="30"/>
      <c r="K45" s="30"/>
      <c r="L45" s="30"/>
      <c r="M45" s="30"/>
      <c r="N45" s="30"/>
      <c r="O45" s="30"/>
      <c r="P45" s="30"/>
      <c r="Q45" s="30"/>
      <c r="R45" s="30"/>
      <c r="S45" s="30"/>
      <c r="T45" s="30"/>
      <c r="U45" s="30"/>
      <c r="V45" s="30"/>
    </row>
    <row r="46" spans="1:22" x14ac:dyDescent="0.25">
      <c r="A46" s="30"/>
      <c r="B46" s="30"/>
      <c r="C46" s="30"/>
      <c r="D46" s="30"/>
      <c r="E46" s="30"/>
      <c r="F46" s="30"/>
      <c r="G46" s="30"/>
      <c r="H46" s="30"/>
      <c r="I46" s="30"/>
      <c r="J46" s="30"/>
      <c r="K46" s="30"/>
      <c r="L46" s="30"/>
      <c r="M46" s="30"/>
      <c r="N46" s="30"/>
      <c r="O46" s="30"/>
      <c r="P46" s="30"/>
      <c r="Q46" s="30"/>
      <c r="R46" s="30"/>
      <c r="S46" s="30"/>
      <c r="T46" s="30"/>
      <c r="U46" s="30"/>
      <c r="V46" s="30"/>
    </row>
    <row r="47" spans="1:22" x14ac:dyDescent="0.25">
      <c r="A47" s="30"/>
      <c r="B47" s="30"/>
      <c r="C47" s="30"/>
      <c r="D47" s="30"/>
      <c r="E47" s="30"/>
      <c r="F47" s="30"/>
      <c r="G47" s="30"/>
      <c r="H47" s="30"/>
      <c r="I47" s="30"/>
      <c r="J47" s="30"/>
      <c r="K47" s="30"/>
      <c r="L47" s="30"/>
      <c r="M47" s="30"/>
      <c r="N47" s="30"/>
      <c r="O47" s="30"/>
      <c r="P47" s="30"/>
      <c r="Q47" s="30"/>
      <c r="R47" s="30"/>
      <c r="S47" s="30"/>
      <c r="T47" s="30"/>
      <c r="U47" s="30"/>
      <c r="V47" s="30"/>
    </row>
    <row r="48" spans="1:22" x14ac:dyDescent="0.25">
      <c r="A48" s="30"/>
      <c r="B48" s="30"/>
      <c r="C48" s="30"/>
      <c r="D48" s="30"/>
      <c r="E48" s="30"/>
      <c r="F48" s="30"/>
      <c r="G48" s="30"/>
      <c r="H48" s="30"/>
      <c r="I48" s="30"/>
      <c r="J48" s="30"/>
      <c r="K48" s="30"/>
      <c r="L48" s="30"/>
      <c r="M48" s="30"/>
      <c r="N48" s="30"/>
      <c r="O48" s="30"/>
      <c r="P48" s="30"/>
      <c r="Q48" s="30"/>
      <c r="R48" s="30"/>
      <c r="S48" s="30"/>
      <c r="T48" s="30"/>
      <c r="U48" s="30"/>
      <c r="V48" s="30"/>
    </row>
    <row r="49" spans="1:22" x14ac:dyDescent="0.25">
      <c r="A49" s="30"/>
      <c r="B49" s="30"/>
      <c r="C49" s="30"/>
      <c r="D49" s="30"/>
      <c r="E49" s="30"/>
      <c r="F49" s="30"/>
      <c r="G49" s="30"/>
      <c r="H49" s="30"/>
      <c r="I49" s="30"/>
      <c r="J49" s="30"/>
      <c r="K49" s="30"/>
      <c r="L49" s="30"/>
      <c r="M49" s="30"/>
      <c r="N49" s="30"/>
      <c r="O49" s="30"/>
      <c r="P49" s="30"/>
      <c r="Q49" s="30"/>
      <c r="R49" s="30"/>
      <c r="S49" s="30"/>
      <c r="T49" s="30"/>
      <c r="U49" s="30"/>
      <c r="V49" s="30"/>
    </row>
    <row r="50" spans="1:22" x14ac:dyDescent="0.25">
      <c r="A50" s="30"/>
      <c r="B50" s="30"/>
      <c r="C50" s="30"/>
      <c r="D50" s="30"/>
      <c r="E50" s="30"/>
      <c r="F50" s="30"/>
      <c r="G50" s="30"/>
      <c r="H50" s="30"/>
      <c r="I50" s="30"/>
      <c r="J50" s="30"/>
      <c r="K50" s="30"/>
      <c r="L50" s="30"/>
      <c r="M50" s="30"/>
      <c r="N50" s="30"/>
      <c r="O50" s="30"/>
      <c r="P50" s="30"/>
      <c r="Q50" s="30"/>
      <c r="R50" s="30"/>
      <c r="S50" s="30"/>
      <c r="T50" s="30"/>
      <c r="U50" s="30"/>
      <c r="V50" s="30"/>
    </row>
    <row r="51" spans="1:22" x14ac:dyDescent="0.25">
      <c r="A51" s="30"/>
      <c r="B51" s="30"/>
      <c r="C51" s="30"/>
      <c r="D51" s="30"/>
      <c r="E51" s="30"/>
      <c r="F51" s="30"/>
      <c r="G51" s="30"/>
      <c r="H51" s="30"/>
      <c r="I51" s="30"/>
      <c r="J51" s="30"/>
      <c r="K51" s="30"/>
      <c r="L51" s="30"/>
      <c r="M51" s="30"/>
      <c r="N51" s="30"/>
      <c r="O51" s="30"/>
      <c r="P51" s="30"/>
      <c r="Q51" s="30"/>
      <c r="R51" s="30"/>
      <c r="S51" s="30"/>
      <c r="T51" s="30"/>
      <c r="U51" s="30"/>
      <c r="V51" s="30"/>
    </row>
    <row r="52" spans="1:22" x14ac:dyDescent="0.25">
      <c r="A52" s="30"/>
      <c r="B52" s="30"/>
      <c r="C52" s="30"/>
      <c r="D52" s="30"/>
      <c r="E52" s="30"/>
      <c r="F52" s="30"/>
      <c r="G52" s="30"/>
      <c r="H52" s="30"/>
      <c r="I52" s="30"/>
      <c r="J52" s="30"/>
      <c r="K52" s="30"/>
      <c r="L52" s="30"/>
      <c r="M52" s="30"/>
      <c r="N52" s="30"/>
      <c r="O52" s="30"/>
      <c r="P52" s="30"/>
      <c r="Q52" s="30"/>
      <c r="R52" s="30"/>
      <c r="S52" s="30"/>
      <c r="T52" s="30"/>
      <c r="U52" s="30"/>
      <c r="V52" s="30"/>
    </row>
    <row r="53" spans="1:22" x14ac:dyDescent="0.25">
      <c r="A53" s="30"/>
      <c r="B53" s="30"/>
      <c r="C53" s="30"/>
      <c r="D53" s="30"/>
      <c r="E53" s="30"/>
      <c r="F53" s="30"/>
      <c r="G53" s="30"/>
      <c r="H53" s="30"/>
      <c r="I53" s="30"/>
      <c r="J53" s="30"/>
      <c r="K53" s="30"/>
      <c r="L53" s="30"/>
      <c r="M53" s="30"/>
      <c r="N53" s="30"/>
      <c r="O53" s="30"/>
      <c r="P53" s="30"/>
      <c r="Q53" s="30"/>
      <c r="R53" s="30"/>
      <c r="S53" s="30"/>
      <c r="T53" s="30"/>
      <c r="U53" s="30"/>
      <c r="V53" s="30"/>
    </row>
    <row r="54" spans="1:22" x14ac:dyDescent="0.25">
      <c r="A54" s="30"/>
      <c r="B54" s="30"/>
      <c r="C54" s="30"/>
      <c r="D54" s="30"/>
      <c r="E54" s="30"/>
      <c r="F54" s="30"/>
      <c r="G54" s="30"/>
      <c r="H54" s="30"/>
      <c r="I54" s="30"/>
      <c r="J54" s="30"/>
      <c r="K54" s="30"/>
      <c r="L54" s="30"/>
      <c r="M54" s="30"/>
      <c r="N54" s="30"/>
      <c r="O54" s="30"/>
      <c r="P54" s="30"/>
      <c r="Q54" s="30"/>
      <c r="R54" s="30"/>
      <c r="S54" s="30"/>
      <c r="T54" s="30"/>
      <c r="U54" s="30"/>
      <c r="V54" s="30"/>
    </row>
    <row r="55" spans="1:22" x14ac:dyDescent="0.25">
      <c r="A55" s="30"/>
      <c r="B55" s="30"/>
      <c r="C55" s="30"/>
      <c r="D55" s="30"/>
      <c r="E55" s="30"/>
      <c r="F55" s="30"/>
      <c r="G55" s="30"/>
      <c r="H55" s="30"/>
      <c r="I55" s="30"/>
      <c r="J55" s="30"/>
      <c r="K55" s="30"/>
      <c r="L55" s="30"/>
      <c r="M55" s="30"/>
      <c r="N55" s="30"/>
      <c r="O55" s="30"/>
      <c r="P55" s="30"/>
      <c r="Q55" s="30"/>
      <c r="R55" s="30"/>
      <c r="S55" s="30"/>
      <c r="T55" s="30"/>
      <c r="U55" s="30"/>
      <c r="V55" s="30"/>
    </row>
    <row r="56" spans="1:22" x14ac:dyDescent="0.25">
      <c r="A56" s="30"/>
      <c r="B56" s="30"/>
      <c r="C56" s="30"/>
      <c r="D56" s="30"/>
      <c r="E56" s="30"/>
      <c r="F56" s="30"/>
      <c r="G56" s="30"/>
      <c r="H56" s="30"/>
      <c r="I56" s="30"/>
      <c r="J56" s="30"/>
      <c r="K56" s="30"/>
      <c r="L56" s="30"/>
      <c r="M56" s="30"/>
      <c r="N56" s="30"/>
      <c r="O56" s="30"/>
      <c r="P56" s="30"/>
      <c r="Q56" s="30"/>
      <c r="R56" s="30"/>
      <c r="S56" s="30"/>
      <c r="T56" s="30"/>
      <c r="U56" s="30"/>
      <c r="V56" s="30"/>
    </row>
    <row r="57" spans="1:22" x14ac:dyDescent="0.25">
      <c r="A57" s="30"/>
      <c r="B57" s="30"/>
      <c r="C57" s="30"/>
      <c r="D57" s="30"/>
      <c r="E57" s="30"/>
      <c r="F57" s="30"/>
      <c r="G57" s="30"/>
      <c r="H57" s="30"/>
      <c r="I57" s="30"/>
      <c r="J57" s="30"/>
      <c r="K57" s="30"/>
      <c r="L57" s="30"/>
      <c r="M57" s="30"/>
      <c r="N57" s="30"/>
      <c r="O57" s="30"/>
      <c r="P57" s="30"/>
      <c r="Q57" s="30"/>
      <c r="R57" s="30"/>
      <c r="S57" s="30"/>
      <c r="T57" s="30"/>
      <c r="U57" s="30"/>
      <c r="V57" s="30"/>
    </row>
    <row r="58" spans="1:22" x14ac:dyDescent="0.25">
      <c r="A58" s="30"/>
      <c r="B58" s="30"/>
      <c r="C58" s="30"/>
      <c r="D58" s="30"/>
      <c r="E58" s="30"/>
      <c r="F58" s="30"/>
      <c r="G58" s="30"/>
      <c r="H58" s="30"/>
      <c r="I58" s="30"/>
      <c r="J58" s="30"/>
      <c r="K58" s="30"/>
      <c r="L58" s="30"/>
      <c r="M58" s="30"/>
      <c r="N58" s="30"/>
      <c r="O58" s="30"/>
      <c r="P58" s="30"/>
      <c r="Q58" s="30"/>
      <c r="R58" s="30"/>
      <c r="S58" s="30"/>
      <c r="T58" s="30"/>
      <c r="U58" s="30"/>
      <c r="V58" s="30"/>
    </row>
    <row r="59" spans="1:22" x14ac:dyDescent="0.25">
      <c r="A59" s="30"/>
      <c r="B59" s="30"/>
      <c r="C59" s="30"/>
      <c r="D59" s="30"/>
      <c r="E59" s="30"/>
      <c r="F59" s="30"/>
      <c r="G59" s="30"/>
      <c r="H59" s="30"/>
      <c r="I59" s="30"/>
      <c r="J59" s="30"/>
      <c r="K59" s="30"/>
      <c r="L59" s="30"/>
      <c r="M59" s="30"/>
      <c r="N59" s="30"/>
      <c r="O59" s="30"/>
      <c r="P59" s="30"/>
      <c r="Q59" s="30"/>
      <c r="R59" s="30"/>
      <c r="S59" s="30"/>
      <c r="T59" s="30"/>
      <c r="U59" s="30"/>
      <c r="V59" s="30"/>
    </row>
    <row r="60" spans="1:22" x14ac:dyDescent="0.25">
      <c r="A60" s="30"/>
      <c r="B60" s="30"/>
      <c r="C60" s="30"/>
      <c r="D60" s="30"/>
      <c r="E60" s="30"/>
      <c r="F60" s="30"/>
      <c r="G60" s="30"/>
      <c r="H60" s="30"/>
      <c r="I60" s="30"/>
      <c r="J60" s="30"/>
      <c r="K60" s="30"/>
      <c r="L60" s="30"/>
      <c r="M60" s="30"/>
      <c r="N60" s="30"/>
      <c r="O60" s="30"/>
      <c r="P60" s="30"/>
      <c r="Q60" s="30"/>
      <c r="R60" s="30"/>
      <c r="S60" s="30"/>
      <c r="T60" s="30"/>
      <c r="U60" s="30"/>
      <c r="V60" s="30"/>
    </row>
    <row r="61" spans="1:22" x14ac:dyDescent="0.25">
      <c r="A61" s="30"/>
      <c r="B61" s="30"/>
      <c r="C61" s="30"/>
      <c r="D61" s="30"/>
      <c r="E61" s="30"/>
      <c r="F61" s="30"/>
      <c r="G61" s="30"/>
      <c r="H61" s="30"/>
      <c r="I61" s="30"/>
      <c r="J61" s="30"/>
      <c r="K61" s="30"/>
      <c r="L61" s="30"/>
      <c r="M61" s="30"/>
      <c r="N61" s="30"/>
      <c r="O61" s="30"/>
      <c r="P61" s="30"/>
      <c r="Q61" s="30"/>
      <c r="R61" s="30"/>
      <c r="S61" s="30"/>
      <c r="T61" s="30"/>
      <c r="U61" s="30"/>
      <c r="V61" s="30"/>
    </row>
    <row r="62" spans="1:22" x14ac:dyDescent="0.25">
      <c r="A62" s="30"/>
      <c r="B62" s="30"/>
      <c r="C62" s="30"/>
      <c r="D62" s="30"/>
      <c r="E62" s="30"/>
      <c r="F62" s="30"/>
      <c r="G62" s="30"/>
      <c r="H62" s="30"/>
      <c r="I62" s="30"/>
      <c r="J62" s="30"/>
      <c r="K62" s="30"/>
      <c r="L62" s="30"/>
      <c r="M62" s="30"/>
      <c r="N62" s="30"/>
      <c r="O62" s="30"/>
      <c r="P62" s="30"/>
      <c r="Q62" s="30"/>
      <c r="R62" s="30"/>
      <c r="S62" s="30"/>
      <c r="T62" s="30"/>
      <c r="U62" s="30"/>
      <c r="V62" s="30"/>
    </row>
    <row r="63" spans="1:22" x14ac:dyDescent="0.25">
      <c r="A63" s="30"/>
      <c r="B63" s="30"/>
      <c r="C63" s="30"/>
      <c r="D63" s="30"/>
      <c r="E63" s="30"/>
      <c r="F63" s="30"/>
      <c r="G63" s="30"/>
      <c r="H63" s="30"/>
      <c r="I63" s="30"/>
      <c r="J63" s="30"/>
      <c r="K63" s="30"/>
      <c r="L63" s="30"/>
      <c r="M63" s="30"/>
      <c r="N63" s="30"/>
      <c r="O63" s="30"/>
      <c r="P63" s="30"/>
      <c r="Q63" s="30"/>
      <c r="R63" s="30"/>
      <c r="S63" s="30"/>
      <c r="T63" s="30"/>
      <c r="U63" s="30"/>
      <c r="V63" s="30"/>
    </row>
    <row r="64" spans="1:22" x14ac:dyDescent="0.25">
      <c r="A64" s="30"/>
      <c r="B64" s="30"/>
      <c r="C64" s="30"/>
      <c r="D64" s="30"/>
      <c r="E64" s="30"/>
      <c r="F64" s="30"/>
      <c r="G64" s="30"/>
      <c r="H64" s="30"/>
      <c r="I64" s="30"/>
      <c r="J64" s="30"/>
      <c r="K64" s="30"/>
      <c r="L64" s="30"/>
      <c r="M64" s="30"/>
      <c r="N64" s="30"/>
      <c r="O64" s="30"/>
      <c r="P64" s="30"/>
      <c r="Q64" s="30"/>
      <c r="R64" s="30"/>
      <c r="S64" s="30"/>
      <c r="T64" s="30"/>
      <c r="U64" s="30"/>
      <c r="V64" s="30"/>
    </row>
  </sheetData>
  <sheetProtection algorithmName="SHA-512" hashValue="uHIOblrECUjQeYHH5qjFMaJkZxAcXGu5FiJLfxgKHi3oMAbOY96KfPa5LDoUMmlUEHTFVn9KlJsAzRLFx1lyZw==" saltValue="1vkOvcqhnzTz40HYHL7ZGQ==" spinCount="100000"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1048</v>
      </c>
      <c r="J3" s="69"/>
      <c r="K3" s="69"/>
      <c r="L3" s="69"/>
      <c r="M3" s="69"/>
      <c r="N3" s="69"/>
      <c r="O3" s="69"/>
      <c r="P3" s="69"/>
      <c r="Q3" s="69"/>
      <c r="R3" s="69"/>
      <c r="S3" s="69"/>
      <c r="V3" s="71" t="s">
        <v>929</v>
      </c>
      <c r="W3" s="69"/>
      <c r="Y3" s="72" t="s">
        <v>1049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1052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47.3</v>
      </c>
      <c r="K26" s="91"/>
      <c r="L26" s="116">
        <v>47.3</v>
      </c>
      <c r="M26" s="91"/>
      <c r="N26" s="116">
        <v>47.3</v>
      </c>
      <c r="O26" s="91"/>
      <c r="P26" s="116">
        <v>47.3</v>
      </c>
      <c r="Q26" s="67"/>
      <c r="R26" s="91"/>
      <c r="S26" s="116">
        <v>47.3</v>
      </c>
      <c r="T26" s="91"/>
      <c r="U26" s="116">
        <v>55</v>
      </c>
      <c r="V26" s="91"/>
      <c r="W26" s="116">
        <v>55</v>
      </c>
      <c r="X26" s="67"/>
      <c r="Y26" s="67"/>
      <c r="Z26" s="67"/>
      <c r="AA26" s="91"/>
      <c r="AB26" s="3">
        <v>55</v>
      </c>
      <c r="AC26" s="92">
        <v>55</v>
      </c>
      <c r="AD26" s="67"/>
      <c r="AE26" s="91"/>
      <c r="AF26" s="4">
        <v>55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16.8</v>
      </c>
      <c r="K28" s="91"/>
      <c r="L28" s="116">
        <v>17</v>
      </c>
      <c r="M28" s="91"/>
      <c r="N28" s="116">
        <v>17.100000000000001</v>
      </c>
      <c r="O28" s="91"/>
      <c r="P28" s="116">
        <v>17.2</v>
      </c>
      <c r="Q28" s="67"/>
      <c r="R28" s="91"/>
      <c r="S28" s="116">
        <v>17.3</v>
      </c>
      <c r="T28" s="91"/>
      <c r="U28" s="116">
        <v>12.2</v>
      </c>
      <c r="V28" s="91"/>
      <c r="W28" s="116">
        <v>12.3</v>
      </c>
      <c r="X28" s="67"/>
      <c r="Y28" s="67"/>
      <c r="Z28" s="67"/>
      <c r="AA28" s="91"/>
      <c r="AB28" s="3">
        <v>12.4</v>
      </c>
      <c r="AC28" s="92">
        <v>12.5</v>
      </c>
      <c r="AD28" s="67"/>
      <c r="AE28" s="91"/>
      <c r="AF28" s="4">
        <v>12.6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v>
      </c>
      <c r="K31" s="91"/>
      <c r="L31" s="118">
        <v>0.96</v>
      </c>
      <c r="M31" s="91"/>
      <c r="N31" s="118">
        <v>0.96</v>
      </c>
      <c r="O31" s="91"/>
      <c r="P31" s="118">
        <v>0.96</v>
      </c>
      <c r="Q31" s="67"/>
      <c r="R31" s="91"/>
      <c r="S31" s="118">
        <v>0.96399999999999997</v>
      </c>
      <c r="T31" s="91"/>
      <c r="U31" s="118">
        <v>0.98299999999999998</v>
      </c>
      <c r="V31" s="91"/>
      <c r="W31" s="118">
        <v>0.98299999999999998</v>
      </c>
      <c r="X31" s="67"/>
      <c r="Y31" s="67"/>
      <c r="Z31" s="67"/>
      <c r="AA31" s="91"/>
      <c r="AB31" s="7">
        <v>0.98299999999999998</v>
      </c>
      <c r="AC31" s="96">
        <v>0.98299999999999998</v>
      </c>
      <c r="AD31" s="67"/>
      <c r="AE31" s="91"/>
      <c r="AF31" s="8">
        <v>0.98299999999999998</v>
      </c>
    </row>
    <row r="32" spans="4:32" ht="13.15" customHeight="1" x14ac:dyDescent="0.25">
      <c r="E32" s="93" t="s">
        <v>40</v>
      </c>
      <c r="F32" s="67"/>
      <c r="G32" s="67"/>
      <c r="H32" s="67"/>
      <c r="I32" s="94"/>
      <c r="J32" s="116">
        <v>27.2</v>
      </c>
      <c r="K32" s="91"/>
      <c r="L32" s="116">
        <v>27.2</v>
      </c>
      <c r="M32" s="91"/>
      <c r="N32" s="116">
        <v>27.2</v>
      </c>
      <c r="O32" s="91"/>
      <c r="P32" s="116">
        <v>27.2</v>
      </c>
      <c r="Q32" s="67"/>
      <c r="R32" s="91"/>
      <c r="S32" s="116">
        <v>27.2</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16.100000000000001</v>
      </c>
      <c r="K33" s="91"/>
      <c r="L33" s="119">
        <v>16.2</v>
      </c>
      <c r="M33" s="91"/>
      <c r="N33" s="119">
        <v>16.3</v>
      </c>
      <c r="O33" s="91"/>
      <c r="P33" s="119">
        <v>16.399999999999999</v>
      </c>
      <c r="Q33" s="67"/>
      <c r="R33" s="91"/>
      <c r="S33" s="119">
        <v>16.5</v>
      </c>
      <c r="T33" s="91"/>
      <c r="U33" s="119">
        <v>11.8</v>
      </c>
      <c r="V33" s="91"/>
      <c r="W33" s="119">
        <v>11.8</v>
      </c>
      <c r="X33" s="67"/>
      <c r="Y33" s="67"/>
      <c r="Z33" s="67"/>
      <c r="AA33" s="91"/>
      <c r="AB33" s="9">
        <v>11.9</v>
      </c>
      <c r="AC33" s="98">
        <v>12</v>
      </c>
      <c r="AD33" s="67"/>
      <c r="AE33" s="91"/>
      <c r="AF33" s="10">
        <v>12.1</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1037</v>
      </c>
      <c r="K35" s="91"/>
      <c r="L35" s="117" t="s">
        <v>1037</v>
      </c>
      <c r="M35" s="91"/>
      <c r="N35" s="117" t="s">
        <v>1037</v>
      </c>
      <c r="O35" s="91"/>
      <c r="P35" s="117" t="s">
        <v>1037</v>
      </c>
      <c r="Q35" s="67"/>
      <c r="R35" s="91"/>
      <c r="S35" s="117" t="s">
        <v>1037</v>
      </c>
      <c r="T35" s="91"/>
      <c r="U35" s="117" t="s">
        <v>1037</v>
      </c>
      <c r="V35" s="91"/>
      <c r="W35" s="117" t="s">
        <v>1037</v>
      </c>
      <c r="X35" s="67"/>
      <c r="Y35" s="67"/>
      <c r="Z35" s="67"/>
      <c r="AA35" s="91"/>
      <c r="AB35" s="5" t="s">
        <v>1037</v>
      </c>
      <c r="AC35" s="95" t="s">
        <v>1037</v>
      </c>
      <c r="AD35" s="67"/>
      <c r="AE35" s="91"/>
      <c r="AF35" s="6" t="s">
        <v>1037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6.1</v>
      </c>
      <c r="K39" s="91"/>
      <c r="L39" s="116">
        <v>6.1</v>
      </c>
      <c r="M39" s="91"/>
      <c r="N39" s="116">
        <v>6.1</v>
      </c>
      <c r="O39" s="91"/>
      <c r="P39" s="116">
        <v>6.1</v>
      </c>
      <c r="Q39" s="67"/>
      <c r="R39" s="91"/>
      <c r="S39" s="116">
        <v>6.1</v>
      </c>
      <c r="T39" s="91"/>
      <c r="U39" s="116">
        <v>6.1</v>
      </c>
      <c r="V39" s="91"/>
      <c r="W39" s="116">
        <v>6.1</v>
      </c>
      <c r="X39" s="67"/>
      <c r="Y39" s="67"/>
      <c r="Z39" s="67"/>
      <c r="AA39" s="91"/>
      <c r="AB39" s="3">
        <v>6.1</v>
      </c>
      <c r="AC39" s="92">
        <v>6.1</v>
      </c>
      <c r="AD39" s="67"/>
      <c r="AE39" s="91"/>
      <c r="AF39" s="4">
        <v>6.1</v>
      </c>
    </row>
    <row r="40" spans="5:32" x14ac:dyDescent="0.25">
      <c r="E40" s="93" t="s">
        <v>73</v>
      </c>
      <c r="F40" s="67"/>
      <c r="G40" s="67"/>
      <c r="H40" s="67"/>
      <c r="I40" s="94"/>
      <c r="J40" s="116">
        <v>3.3</v>
      </c>
      <c r="K40" s="91"/>
      <c r="L40" s="116">
        <v>3.3</v>
      </c>
      <c r="M40" s="91"/>
      <c r="N40" s="116">
        <v>3.3</v>
      </c>
      <c r="O40" s="91"/>
      <c r="P40" s="116">
        <v>3.3</v>
      </c>
      <c r="Q40" s="67"/>
      <c r="R40" s="91"/>
      <c r="S40" s="116">
        <v>3.3</v>
      </c>
      <c r="T40" s="91"/>
      <c r="U40" s="116">
        <v>3.3</v>
      </c>
      <c r="V40" s="91"/>
      <c r="W40" s="116">
        <v>3.3</v>
      </c>
      <c r="X40" s="67"/>
      <c r="Y40" s="67"/>
      <c r="Z40" s="67"/>
      <c r="AA40" s="91"/>
      <c r="AB40" s="3">
        <v>3.3</v>
      </c>
      <c r="AC40" s="92">
        <v>3.3</v>
      </c>
      <c r="AD40" s="67"/>
      <c r="AE40" s="91"/>
      <c r="AF40" s="4">
        <v>3.3</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1.8999999761581401</v>
      </c>
      <c r="K42" s="91"/>
      <c r="L42" s="116">
        <v>1.8999999761581401</v>
      </c>
      <c r="M42" s="91"/>
      <c r="N42" s="116">
        <v>1.8999999761581401</v>
      </c>
      <c r="O42" s="91"/>
      <c r="P42" s="116">
        <v>1.8999999761581401</v>
      </c>
      <c r="Q42" s="67"/>
      <c r="R42" s="91"/>
      <c r="S42" s="116">
        <v>1.8999999761581401</v>
      </c>
      <c r="T42" s="91"/>
      <c r="U42" s="116">
        <v>1.8999999761581401</v>
      </c>
      <c r="V42" s="91"/>
      <c r="W42" s="116">
        <v>1.8999999761581401</v>
      </c>
      <c r="X42" s="67"/>
      <c r="Y42" s="67"/>
      <c r="Z42" s="67"/>
      <c r="AA42" s="91"/>
      <c r="AB42" s="3">
        <v>1.8999999761581401</v>
      </c>
      <c r="AC42" s="92">
        <v>1.8999999761581401</v>
      </c>
      <c r="AD42" s="67"/>
      <c r="AE42" s="91"/>
      <c r="AF42" s="4">
        <v>1.8999999761581401</v>
      </c>
    </row>
    <row r="43" spans="5:32" ht="20.25" customHeight="1" x14ac:dyDescent="0.25">
      <c r="E43" s="99" t="s">
        <v>951</v>
      </c>
      <c r="F43" s="100"/>
      <c r="G43" s="100"/>
      <c r="H43" s="100"/>
      <c r="I43" s="101"/>
      <c r="J43" s="120">
        <v>40</v>
      </c>
      <c r="K43" s="121"/>
      <c r="L43" s="120">
        <v>40</v>
      </c>
      <c r="M43" s="121"/>
      <c r="N43" s="120">
        <v>40</v>
      </c>
      <c r="O43" s="121"/>
      <c r="P43" s="120">
        <v>40</v>
      </c>
      <c r="Q43" s="122"/>
      <c r="R43" s="121"/>
      <c r="S43" s="120">
        <v>40</v>
      </c>
      <c r="T43" s="121"/>
      <c r="U43" s="125">
        <v>40</v>
      </c>
      <c r="V43" s="126"/>
      <c r="W43" s="120">
        <v>40</v>
      </c>
      <c r="X43" s="122"/>
      <c r="Y43" s="122"/>
      <c r="Z43" s="122"/>
      <c r="AA43" s="121"/>
      <c r="AB43" s="23">
        <v>40</v>
      </c>
      <c r="AC43" s="120">
        <v>40</v>
      </c>
      <c r="AD43" s="122"/>
      <c r="AE43" s="121"/>
      <c r="AF43" s="24">
        <v>40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MU63s1oPQyZ8damRggqbQ8KU3Yp3fc+l2YtrbotN9ZgU1VWR5LThDLWwEjyeJqFflgLy/I33bYqUh4FdXfXkg==" saltValue="HqrpCzNbIOT14Jvi2vUsp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2FCA4323-E969-460C-83A6-4744859E26D6}"/>
    <hyperlink ref="E53" location="INDEX!A1" display="Return to Index" xr:uid="{42224D85-F54B-4445-B438-4846154AD36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BILO - Biloela (66/11kV)</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02"/>
  <dimension ref="A1:AJ53"/>
  <sheetViews>
    <sheetView showGridLines="0" topLeftCell="A1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1784</v>
      </c>
      <c r="J3" s="69"/>
      <c r="K3" s="69"/>
      <c r="L3" s="69"/>
      <c r="M3" s="69"/>
      <c r="N3" s="69"/>
      <c r="O3" s="69"/>
      <c r="P3" s="69"/>
      <c r="Q3" s="69"/>
      <c r="R3" s="69"/>
      <c r="S3" s="69"/>
      <c r="V3" s="71" t="s">
        <v>929</v>
      </c>
      <c r="W3" s="69"/>
      <c r="Y3" s="72" t="s">
        <v>1286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1785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1386</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1786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10.199999999999999</v>
      </c>
      <c r="K26" s="91"/>
      <c r="L26" s="116">
        <v>10.199999999999999</v>
      </c>
      <c r="M26" s="91"/>
      <c r="N26" s="116">
        <v>10.199999999999999</v>
      </c>
      <c r="O26" s="91"/>
      <c r="P26" s="116">
        <v>10.199999999999999</v>
      </c>
      <c r="Q26" s="67"/>
      <c r="R26" s="91"/>
      <c r="S26" s="116">
        <v>10.199999999999999</v>
      </c>
      <c r="T26" s="91"/>
      <c r="U26" s="116">
        <v>10.199999999999999</v>
      </c>
      <c r="V26" s="91"/>
      <c r="W26" s="116">
        <v>10.199999999999999</v>
      </c>
      <c r="X26" s="67"/>
      <c r="Y26" s="67"/>
      <c r="Z26" s="67"/>
      <c r="AA26" s="91"/>
      <c r="AB26" s="3">
        <v>10.199999999999999</v>
      </c>
      <c r="AC26" s="92">
        <v>10.199999999999999</v>
      </c>
      <c r="AD26" s="67"/>
      <c r="AE26" s="91"/>
      <c r="AF26" s="4">
        <v>10.199999999999999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4.9000000000000004</v>
      </c>
      <c r="K28" s="91"/>
      <c r="L28" s="116">
        <v>4.9000000000000004</v>
      </c>
      <c r="M28" s="91"/>
      <c r="N28" s="116">
        <v>4.9000000000000004</v>
      </c>
      <c r="O28" s="91"/>
      <c r="P28" s="116">
        <v>4.9000000000000004</v>
      </c>
      <c r="Q28" s="67"/>
      <c r="R28" s="91"/>
      <c r="S28" s="116">
        <v>4.9000000000000004</v>
      </c>
      <c r="T28" s="91"/>
      <c r="U28" s="116">
        <v>4.3</v>
      </c>
      <c r="V28" s="91"/>
      <c r="W28" s="116">
        <v>4.3</v>
      </c>
      <c r="X28" s="67"/>
      <c r="Y28" s="67"/>
      <c r="Z28" s="67"/>
      <c r="AA28" s="91"/>
      <c r="AB28" s="3">
        <v>4.3</v>
      </c>
      <c r="AC28" s="92">
        <v>4.3</v>
      </c>
      <c r="AD28" s="67"/>
      <c r="AE28" s="91"/>
      <c r="AF28" s="4">
        <v>4.3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0.93200000000000005</v>
      </c>
      <c r="V31" s="91"/>
      <c r="W31" s="118">
        <v>0.93200000000000005</v>
      </c>
      <c r="X31" s="67"/>
      <c r="Y31" s="67"/>
      <c r="Z31" s="67"/>
      <c r="AA31" s="91"/>
      <c r="AB31" s="7">
        <v>0.93200000000000005</v>
      </c>
      <c r="AC31" s="96">
        <v>0.93200000000000005</v>
      </c>
      <c r="AD31" s="67"/>
      <c r="AE31" s="91"/>
      <c r="AF31" s="8">
        <v>0.93200000000000005</v>
      </c>
    </row>
    <row r="32" spans="4:32" ht="13.15" customHeight="1" x14ac:dyDescent="0.25">
      <c r="E32" s="93" t="s">
        <v>40</v>
      </c>
      <c r="F32" s="67"/>
      <c r="G32" s="67"/>
      <c r="H32" s="67"/>
      <c r="I32" s="94"/>
      <c r="J32" s="116">
        <v>5.2</v>
      </c>
      <c r="K32" s="91"/>
      <c r="L32" s="116">
        <v>5.2</v>
      </c>
      <c r="M32" s="91"/>
      <c r="N32" s="116">
        <v>5.2</v>
      </c>
      <c r="O32" s="91"/>
      <c r="P32" s="116">
        <v>5.2</v>
      </c>
      <c r="Q32" s="67"/>
      <c r="R32" s="91"/>
      <c r="S32" s="116">
        <v>5.2</v>
      </c>
      <c r="T32" s="91"/>
      <c r="U32" s="116">
        <v>5.8</v>
      </c>
      <c r="V32" s="91"/>
      <c r="W32" s="116">
        <v>5.8</v>
      </c>
      <c r="X32" s="67"/>
      <c r="Y32" s="67"/>
      <c r="Z32" s="67"/>
      <c r="AA32" s="91"/>
      <c r="AB32" s="3">
        <v>5.8</v>
      </c>
      <c r="AC32" s="92">
        <v>5.8</v>
      </c>
      <c r="AD32" s="67"/>
      <c r="AE32" s="91"/>
      <c r="AF32" s="4">
        <v>5.8</v>
      </c>
    </row>
    <row r="33" spans="5:32" ht="13.15" customHeight="1" x14ac:dyDescent="0.25">
      <c r="E33" s="97" t="s">
        <v>44</v>
      </c>
      <c r="F33" s="67"/>
      <c r="G33" s="67"/>
      <c r="H33" s="67"/>
      <c r="I33" s="94"/>
      <c r="J33" s="119">
        <v>4.7</v>
      </c>
      <c r="K33" s="91"/>
      <c r="L33" s="119">
        <v>4.7</v>
      </c>
      <c r="M33" s="91"/>
      <c r="N33" s="119">
        <v>4.7</v>
      </c>
      <c r="O33" s="91"/>
      <c r="P33" s="119">
        <v>4.8</v>
      </c>
      <c r="Q33" s="67"/>
      <c r="R33" s="91"/>
      <c r="S33" s="119">
        <v>4.8</v>
      </c>
      <c r="T33" s="91"/>
      <c r="U33" s="119">
        <v>4</v>
      </c>
      <c r="V33" s="91"/>
      <c r="W33" s="119">
        <v>4</v>
      </c>
      <c r="X33" s="67"/>
      <c r="Y33" s="67"/>
      <c r="Z33" s="67"/>
      <c r="AA33" s="91"/>
      <c r="AB33" s="9">
        <v>4</v>
      </c>
      <c r="AC33" s="98">
        <v>4.0999999999999996</v>
      </c>
      <c r="AD33" s="67"/>
      <c r="AE33" s="91"/>
      <c r="AF33" s="10">
        <v>4.0999999999999996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1.3</v>
      </c>
      <c r="K40" s="91"/>
      <c r="L40" s="116">
        <v>1.3</v>
      </c>
      <c r="M40" s="91"/>
      <c r="N40" s="116">
        <v>1.3</v>
      </c>
      <c r="O40" s="91"/>
      <c r="P40" s="116">
        <v>1.3</v>
      </c>
      <c r="Q40" s="67"/>
      <c r="R40" s="91"/>
      <c r="S40" s="116">
        <v>1.3</v>
      </c>
      <c r="T40" s="91"/>
      <c r="U40" s="116">
        <v>1.3</v>
      </c>
      <c r="V40" s="91"/>
      <c r="W40" s="116">
        <v>1.3</v>
      </c>
      <c r="X40" s="67"/>
      <c r="Y40" s="67"/>
      <c r="Z40" s="67"/>
      <c r="AA40" s="91"/>
      <c r="AB40" s="3">
        <v>1.3</v>
      </c>
      <c r="AC40" s="92">
        <v>1.3</v>
      </c>
      <c r="AD40" s="67"/>
      <c r="AE40" s="91"/>
      <c r="AF40" s="4">
        <v>1.3</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1.29999995231628</v>
      </c>
      <c r="K42" s="91"/>
      <c r="L42" s="116">
        <v>1.29999995231628</v>
      </c>
      <c r="M42" s="91"/>
      <c r="N42" s="116">
        <v>1.29999995231628</v>
      </c>
      <c r="O42" s="91"/>
      <c r="P42" s="116">
        <v>1.29999995231628</v>
      </c>
      <c r="Q42" s="67"/>
      <c r="R42" s="91"/>
      <c r="S42" s="116">
        <v>1.29999995231628</v>
      </c>
      <c r="T42" s="91"/>
      <c r="U42" s="116">
        <v>1.29999995231628</v>
      </c>
      <c r="V42" s="91"/>
      <c r="W42" s="116">
        <v>1.29999995231628</v>
      </c>
      <c r="X42" s="67"/>
      <c r="Y42" s="67"/>
      <c r="Z42" s="67"/>
      <c r="AA42" s="91"/>
      <c r="AB42" s="3">
        <v>1.29999995231628</v>
      </c>
      <c r="AC42" s="92">
        <v>1.29999995231628</v>
      </c>
      <c r="AD42" s="67"/>
      <c r="AE42" s="91"/>
      <c r="AF42" s="4">
        <v>1.29999995231628</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5">
        <v>10</v>
      </c>
      <c r="V43" s="126"/>
      <c r="W43" s="120">
        <v>10</v>
      </c>
      <c r="X43" s="122"/>
      <c r="Y43" s="122"/>
      <c r="Z43" s="122"/>
      <c r="AA43" s="121"/>
      <c r="AB43" s="23">
        <v>10</v>
      </c>
      <c r="AC43" s="120">
        <v>10</v>
      </c>
      <c r="AD43" s="122"/>
      <c r="AE43" s="121"/>
      <c r="AF43" s="24">
        <v>10</v>
      </c>
    </row>
    <row r="44" spans="5:32" ht="22.5" customHeight="1" x14ac:dyDescent="0.25">
      <c r="E44" s="99" t="s">
        <v>85</v>
      </c>
      <c r="F44" s="100"/>
      <c r="G44" s="100"/>
      <c r="H44" s="100"/>
      <c r="I44" s="101"/>
      <c r="J44" s="120">
        <v>5</v>
      </c>
      <c r="K44" s="121"/>
      <c r="L44" s="120">
        <v>5</v>
      </c>
      <c r="M44" s="121"/>
      <c r="N44" s="120">
        <v>5</v>
      </c>
      <c r="O44" s="121"/>
      <c r="P44" s="120">
        <v>5</v>
      </c>
      <c r="Q44" s="122"/>
      <c r="R44" s="121"/>
      <c r="S44" s="120">
        <v>5</v>
      </c>
      <c r="T44" s="121"/>
      <c r="U44" s="120">
        <v>5</v>
      </c>
      <c r="V44" s="121"/>
      <c r="W44" s="120">
        <v>5</v>
      </c>
      <c r="X44" s="122"/>
      <c r="Y44" s="122"/>
      <c r="Z44" s="122"/>
      <c r="AA44" s="121"/>
      <c r="AB44" s="23">
        <v>5</v>
      </c>
      <c r="AC44" s="120">
        <v>5</v>
      </c>
      <c r="AD44" s="122"/>
      <c r="AE44" s="121"/>
      <c r="AF44" s="24">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TYNaHNEZDbOIGHgc8g3si23Jidn/L+VuSr5UHNnPQlGTlYsZ7PzXur2pN82fItfv4qSSaHD+sJlqgn6jE8Uvw==" saltValue="YUoEQC8mV7KXT65S1iB2e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2D0E8FC-7577-40B9-9F34-64874AB8BCF3}"/>
    <hyperlink ref="E53" location="INDEX!A1" display="Return to Index" xr:uid="{BB12BED0-2DDD-4381-8283-396DF07D305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NORM - Normanton (66/22kV)</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06"/>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1787</v>
      </c>
      <c r="J3" s="69"/>
      <c r="K3" s="69"/>
      <c r="L3" s="69"/>
      <c r="M3" s="69"/>
      <c r="N3" s="69"/>
      <c r="O3" s="69"/>
      <c r="P3" s="69"/>
      <c r="Q3" s="69"/>
      <c r="R3" s="69"/>
      <c r="S3" s="69"/>
      <c r="V3" s="71" t="s">
        <v>929</v>
      </c>
      <c r="W3" s="69"/>
      <c r="Y3" s="72" t="s">
        <v>1098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1788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1789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v>
      </c>
      <c r="K26" s="91"/>
      <c r="L26" s="116">
        <v>22</v>
      </c>
      <c r="M26" s="91"/>
      <c r="N26" s="116">
        <v>22</v>
      </c>
      <c r="O26" s="91"/>
      <c r="P26" s="116">
        <v>22</v>
      </c>
      <c r="Q26" s="67"/>
      <c r="R26" s="91"/>
      <c r="S26" s="116">
        <v>22</v>
      </c>
      <c r="T26" s="91"/>
      <c r="U26" s="116">
        <v>22</v>
      </c>
      <c r="V26" s="91"/>
      <c r="W26" s="116">
        <v>22</v>
      </c>
      <c r="X26" s="67"/>
      <c r="Y26" s="67"/>
      <c r="Z26" s="67"/>
      <c r="AA26" s="91"/>
      <c r="AB26" s="3">
        <v>22</v>
      </c>
      <c r="AC26" s="92">
        <v>22</v>
      </c>
      <c r="AD26" s="67"/>
      <c r="AE26" s="91"/>
      <c r="AF26" s="4">
        <v>22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2.2000000000000002</v>
      </c>
      <c r="K28" s="91"/>
      <c r="L28" s="116">
        <v>2.2000000000000002</v>
      </c>
      <c r="M28" s="91"/>
      <c r="N28" s="116">
        <v>2.2999999999999998</v>
      </c>
      <c r="O28" s="91"/>
      <c r="P28" s="116">
        <v>2.2999999999999998</v>
      </c>
      <c r="Q28" s="67"/>
      <c r="R28" s="91"/>
      <c r="S28" s="116">
        <v>2.2999999999999998</v>
      </c>
      <c r="T28" s="91"/>
      <c r="U28" s="116">
        <v>1</v>
      </c>
      <c r="V28" s="91"/>
      <c r="W28" s="116">
        <v>1</v>
      </c>
      <c r="X28" s="67"/>
      <c r="Y28" s="67"/>
      <c r="Z28" s="67"/>
      <c r="AA28" s="91"/>
      <c r="AB28" s="3">
        <v>1</v>
      </c>
      <c r="AC28" s="92">
        <v>1</v>
      </c>
      <c r="AD28" s="67"/>
      <c r="AE28" s="91"/>
      <c r="AF28" s="4">
        <v>1.1000000000000001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0.88900000000000001</v>
      </c>
      <c r="K31" s="91"/>
      <c r="L31" s="118">
        <v>0.88900000000000001</v>
      </c>
      <c r="M31" s="91"/>
      <c r="N31" s="118">
        <v>0.88900000000000001</v>
      </c>
      <c r="O31" s="91"/>
      <c r="P31" s="118">
        <v>0.88900000000000001</v>
      </c>
      <c r="Q31" s="67"/>
      <c r="R31" s="91"/>
      <c r="S31" s="118">
        <v>0.88900000000000001</v>
      </c>
      <c r="T31" s="91"/>
      <c r="U31" s="118">
        <v>0.94199999999999995</v>
      </c>
      <c r="V31" s="91"/>
      <c r="W31" s="118">
        <v>0.94199999999999995</v>
      </c>
      <c r="X31" s="67"/>
      <c r="Y31" s="67"/>
      <c r="Z31" s="67"/>
      <c r="AA31" s="91"/>
      <c r="AB31" s="7">
        <v>0.94199999999999995</v>
      </c>
      <c r="AC31" s="96">
        <v>0.94199999999999995</v>
      </c>
      <c r="AD31" s="67"/>
      <c r="AE31" s="91"/>
      <c r="AF31" s="8">
        <v>0.94199999999999995</v>
      </c>
    </row>
    <row r="32" spans="4:32" ht="13.15" customHeight="1" x14ac:dyDescent="0.25">
      <c r="E32" s="93" t="s">
        <v>40</v>
      </c>
      <c r="F32" s="67"/>
      <c r="G32" s="67"/>
      <c r="H32" s="67"/>
      <c r="I32" s="94"/>
      <c r="J32" s="116">
        <v>11.5</v>
      </c>
      <c r="K32" s="91"/>
      <c r="L32" s="116">
        <v>11.5</v>
      </c>
      <c r="M32" s="91"/>
      <c r="N32" s="116">
        <v>11.5</v>
      </c>
      <c r="O32" s="91"/>
      <c r="P32" s="116">
        <v>11.5</v>
      </c>
      <c r="Q32" s="67"/>
      <c r="R32" s="91"/>
      <c r="S32" s="116">
        <v>11.5</v>
      </c>
      <c r="T32" s="91"/>
      <c r="U32" s="116">
        <v>13</v>
      </c>
      <c r="V32" s="91"/>
      <c r="W32" s="116">
        <v>13</v>
      </c>
      <c r="X32" s="67"/>
      <c r="Y32" s="67"/>
      <c r="Z32" s="67"/>
      <c r="AA32" s="91"/>
      <c r="AB32" s="3">
        <v>13</v>
      </c>
      <c r="AC32" s="92">
        <v>13</v>
      </c>
      <c r="AD32" s="67"/>
      <c r="AE32" s="91"/>
      <c r="AF32" s="4">
        <v>13</v>
      </c>
    </row>
    <row r="33" spans="5:32" ht="13.15" customHeight="1" x14ac:dyDescent="0.25">
      <c r="E33" s="97" t="s">
        <v>44</v>
      </c>
      <c r="F33" s="67"/>
      <c r="G33" s="67"/>
      <c r="H33" s="67"/>
      <c r="I33" s="94"/>
      <c r="J33" s="119">
        <v>2.2000000000000002</v>
      </c>
      <c r="K33" s="91"/>
      <c r="L33" s="119">
        <v>2.2000000000000002</v>
      </c>
      <c r="M33" s="91"/>
      <c r="N33" s="119">
        <v>2.2000000000000002</v>
      </c>
      <c r="O33" s="91"/>
      <c r="P33" s="119">
        <v>2.2000000000000002</v>
      </c>
      <c r="Q33" s="67"/>
      <c r="R33" s="91"/>
      <c r="S33" s="119">
        <v>2.2000000000000002</v>
      </c>
      <c r="T33" s="91"/>
      <c r="U33" s="119">
        <v>0.9</v>
      </c>
      <c r="V33" s="91"/>
      <c r="W33" s="119">
        <v>0.9</v>
      </c>
      <c r="X33" s="67"/>
      <c r="Y33" s="67"/>
      <c r="Z33" s="67"/>
      <c r="AA33" s="91"/>
      <c r="AB33" s="9">
        <v>0.9</v>
      </c>
      <c r="AC33" s="98">
        <v>0.9</v>
      </c>
      <c r="AD33" s="67"/>
      <c r="AE33" s="91"/>
      <c r="AF33" s="10">
        <v>0.9</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1181</v>
      </c>
      <c r="K35" s="91"/>
      <c r="L35" s="117" t="s">
        <v>1181</v>
      </c>
      <c r="M35" s="91"/>
      <c r="N35" s="117" t="s">
        <v>1181</v>
      </c>
      <c r="O35" s="91"/>
      <c r="P35" s="117" t="s">
        <v>1181</v>
      </c>
      <c r="Q35" s="67"/>
      <c r="R35" s="91"/>
      <c r="S35" s="117" t="s">
        <v>1181</v>
      </c>
      <c r="T35" s="91"/>
      <c r="U35" s="117" t="s">
        <v>1181</v>
      </c>
      <c r="V35" s="91"/>
      <c r="W35" s="117" t="s">
        <v>1181</v>
      </c>
      <c r="X35" s="67"/>
      <c r="Y35" s="67"/>
      <c r="Z35" s="67"/>
      <c r="AA35" s="91"/>
      <c r="AB35" s="5" t="s">
        <v>1181</v>
      </c>
      <c r="AC35" s="95" t="s">
        <v>1181</v>
      </c>
      <c r="AD35" s="67"/>
      <c r="AE35" s="91"/>
      <c r="AF35" s="6" t="s">
        <v>1181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v>
      </c>
      <c r="K43" s="103"/>
      <c r="L43" s="102">
        <v>6</v>
      </c>
      <c r="M43" s="103"/>
      <c r="N43" s="102">
        <v>6</v>
      </c>
      <c r="O43" s="103"/>
      <c r="P43" s="102">
        <v>6</v>
      </c>
      <c r="Q43" s="100"/>
      <c r="R43" s="103"/>
      <c r="S43" s="102">
        <v>6</v>
      </c>
      <c r="T43" s="103"/>
      <c r="U43" s="113">
        <v>6</v>
      </c>
      <c r="V43" s="114"/>
      <c r="W43" s="102">
        <v>6</v>
      </c>
      <c r="X43" s="100"/>
      <c r="Y43" s="100"/>
      <c r="Z43" s="100"/>
      <c r="AA43" s="103"/>
      <c r="AB43" s="18">
        <v>6</v>
      </c>
      <c r="AC43" s="102">
        <v>6</v>
      </c>
      <c r="AD43" s="100"/>
      <c r="AE43" s="103"/>
      <c r="AF43" s="19">
        <v>6</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2cWaST6zgiqqb+DXrL5u9ez7EeHYsJlOTX//jnILgtB7OM1tBApUlWElDILJBQC1uxc8Dx+PkJLpja/9DPQgoQ==" saltValue="2aD85ypW1fgKcaVapQrO6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12279A1-1B90-4079-8119-3EF865A8E2E5}"/>
    <hyperlink ref="E53" location="INDEX!A1" display="Return to Index" xr:uid="{F5792583-FD88-4F3B-931B-B932E9C58C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NORW - Norwin (33/11kV)</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0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1790</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1064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1792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31.1</v>
      </c>
      <c r="K26" s="91"/>
      <c r="L26" s="116">
        <v>31.1</v>
      </c>
      <c r="M26" s="91"/>
      <c r="N26" s="116">
        <v>31.1</v>
      </c>
      <c r="O26" s="91"/>
      <c r="P26" s="116">
        <v>31.1</v>
      </c>
      <c r="Q26" s="67"/>
      <c r="R26" s="91"/>
      <c r="S26" s="116">
        <v>31.1</v>
      </c>
      <c r="T26" s="91"/>
      <c r="U26" s="116">
        <v>34.5</v>
      </c>
      <c r="V26" s="91"/>
      <c r="W26" s="116">
        <v>34.5</v>
      </c>
      <c r="X26" s="67"/>
      <c r="Y26" s="67"/>
      <c r="Z26" s="67"/>
      <c r="AA26" s="91"/>
      <c r="AB26" s="3">
        <v>34.5</v>
      </c>
      <c r="AC26" s="92">
        <v>34.5</v>
      </c>
      <c r="AD26" s="67"/>
      <c r="AE26" s="91"/>
      <c r="AF26" s="4">
        <v>34.5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19.600000000000001</v>
      </c>
      <c r="K28" s="91"/>
      <c r="L28" s="116">
        <v>19.7</v>
      </c>
      <c r="M28" s="91"/>
      <c r="N28" s="116">
        <v>19.8</v>
      </c>
      <c r="O28" s="91"/>
      <c r="P28" s="116">
        <v>19.899999999999999</v>
      </c>
      <c r="Q28" s="67"/>
      <c r="R28" s="91"/>
      <c r="S28" s="116">
        <v>19.899999999999999</v>
      </c>
      <c r="T28" s="91"/>
      <c r="U28" s="116">
        <v>26.1</v>
      </c>
      <c r="V28" s="91"/>
      <c r="W28" s="116">
        <v>26.2</v>
      </c>
      <c r="X28" s="67"/>
      <c r="Y28" s="67"/>
      <c r="Z28" s="67"/>
      <c r="AA28" s="91"/>
      <c r="AB28" s="3">
        <v>26.4</v>
      </c>
      <c r="AC28" s="92">
        <v>26.5</v>
      </c>
      <c r="AD28" s="67"/>
      <c r="AE28" s="91"/>
      <c r="AF28" s="4">
        <v>26.7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0.89</v>
      </c>
      <c r="K31" s="91"/>
      <c r="L31" s="118">
        <v>0.89</v>
      </c>
      <c r="M31" s="91"/>
      <c r="N31" s="118">
        <v>0.89</v>
      </c>
      <c r="O31" s="91"/>
      <c r="P31" s="118">
        <v>0.89</v>
      </c>
      <c r="Q31" s="67"/>
      <c r="R31" s="91"/>
      <c r="S31" s="118">
        <v>0.89</v>
      </c>
      <c r="T31" s="91"/>
      <c r="U31" s="118">
        <v>0.89900000000000002</v>
      </c>
      <c r="V31" s="91"/>
      <c r="W31" s="118">
        <v>0.89900000000000002</v>
      </c>
      <c r="X31" s="67"/>
      <c r="Y31" s="67"/>
      <c r="Z31" s="67"/>
      <c r="AA31" s="91"/>
      <c r="AB31" s="7">
        <v>0.89900000000000002</v>
      </c>
      <c r="AC31" s="96">
        <v>0.89900000000000002</v>
      </c>
      <c r="AD31" s="67"/>
      <c r="AE31" s="91"/>
      <c r="AF31" s="8">
        <v>0.89900000000000002</v>
      </c>
    </row>
    <row r="32" spans="4:32" ht="13.15" customHeight="1" x14ac:dyDescent="0.25">
      <c r="E32" s="93" t="s">
        <v>40</v>
      </c>
      <c r="F32" s="67"/>
      <c r="G32" s="67"/>
      <c r="H32" s="67"/>
      <c r="I32" s="94"/>
      <c r="J32" s="116">
        <v>23.6</v>
      </c>
      <c r="K32" s="91"/>
      <c r="L32" s="116">
        <v>23.6</v>
      </c>
      <c r="M32" s="91"/>
      <c r="N32" s="116">
        <v>23.6</v>
      </c>
      <c r="O32" s="91"/>
      <c r="P32" s="116">
        <v>23.6</v>
      </c>
      <c r="Q32" s="67"/>
      <c r="R32" s="91"/>
      <c r="S32" s="116">
        <v>23.6</v>
      </c>
      <c r="T32" s="91"/>
      <c r="U32" s="116">
        <v>26.5</v>
      </c>
      <c r="V32" s="91"/>
      <c r="W32" s="116">
        <v>26.5</v>
      </c>
      <c r="X32" s="67"/>
      <c r="Y32" s="67"/>
      <c r="Z32" s="67"/>
      <c r="AA32" s="91"/>
      <c r="AB32" s="3">
        <v>26.5</v>
      </c>
      <c r="AC32" s="92">
        <v>26.5</v>
      </c>
      <c r="AD32" s="67"/>
      <c r="AE32" s="91"/>
      <c r="AF32" s="4">
        <v>26.5</v>
      </c>
    </row>
    <row r="33" spans="5:32" ht="13.15" customHeight="1" x14ac:dyDescent="0.25">
      <c r="E33" s="97" t="s">
        <v>44</v>
      </c>
      <c r="F33" s="67"/>
      <c r="G33" s="67"/>
      <c r="H33" s="67"/>
      <c r="I33" s="94"/>
      <c r="J33" s="119">
        <v>18.3</v>
      </c>
      <c r="K33" s="91"/>
      <c r="L33" s="119">
        <v>18.399999999999999</v>
      </c>
      <c r="M33" s="91"/>
      <c r="N33" s="119">
        <v>18.5</v>
      </c>
      <c r="O33" s="91"/>
      <c r="P33" s="119">
        <v>18.600000000000001</v>
      </c>
      <c r="Q33" s="67"/>
      <c r="R33" s="91"/>
      <c r="S33" s="119">
        <v>18.600000000000001</v>
      </c>
      <c r="T33" s="91"/>
      <c r="U33" s="119">
        <v>23.9</v>
      </c>
      <c r="V33" s="91"/>
      <c r="W33" s="119">
        <v>23.9</v>
      </c>
      <c r="X33" s="67"/>
      <c r="Y33" s="67"/>
      <c r="Z33" s="67"/>
      <c r="AA33" s="91"/>
      <c r="AB33" s="9">
        <v>24.1</v>
      </c>
      <c r="AC33" s="98">
        <v>24.2</v>
      </c>
      <c r="AD33" s="67"/>
      <c r="AE33" s="91"/>
      <c r="AF33" s="10">
        <v>24.4</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1.2</v>
      </c>
      <c r="V34" s="91"/>
      <c r="W34" s="117">
        <v>1.2</v>
      </c>
      <c r="X34" s="67"/>
      <c r="Y34" s="67"/>
      <c r="Z34" s="67"/>
      <c r="AA34" s="91"/>
      <c r="AB34" s="5">
        <v>1.2</v>
      </c>
      <c r="AC34" s="95">
        <v>1.2</v>
      </c>
      <c r="AD34" s="67"/>
      <c r="AE34" s="91"/>
      <c r="AF34" s="6">
        <v>1.2</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64</v>
      </c>
      <c r="T43" s="103"/>
      <c r="U43" s="113">
        <v>30</v>
      </c>
      <c r="V43" s="114"/>
      <c r="W43" s="102">
        <v>30</v>
      </c>
      <c r="X43" s="100"/>
      <c r="Y43" s="100"/>
      <c r="Z43" s="100"/>
      <c r="AA43" s="103"/>
      <c r="AB43" s="18">
        <v>30</v>
      </c>
      <c r="AC43" s="102">
        <v>30</v>
      </c>
      <c r="AD43" s="100"/>
      <c r="AE43" s="103"/>
      <c r="AF43" s="19">
        <v>64</v>
      </c>
    </row>
    <row r="44" spans="5:32" ht="22.5" customHeight="1" x14ac:dyDescent="0.25">
      <c r="E44" s="99" t="s">
        <v>85</v>
      </c>
      <c r="F44" s="100"/>
      <c r="G44" s="100"/>
      <c r="H44" s="100"/>
      <c r="I44" s="101"/>
      <c r="J44" s="102">
        <v>20</v>
      </c>
      <c r="K44" s="103"/>
      <c r="L44" s="102">
        <v>20</v>
      </c>
      <c r="M44" s="103"/>
      <c r="N44" s="102">
        <v>20</v>
      </c>
      <c r="O44" s="103"/>
      <c r="P44" s="102">
        <v>20</v>
      </c>
      <c r="Q44" s="100"/>
      <c r="R44" s="103"/>
      <c r="S44" s="102">
        <v>32</v>
      </c>
      <c r="T44" s="103"/>
      <c r="U44" s="102">
        <v>20</v>
      </c>
      <c r="V44" s="103"/>
      <c r="W44" s="102">
        <v>20</v>
      </c>
      <c r="X44" s="100"/>
      <c r="Y44" s="100"/>
      <c r="Z44" s="100"/>
      <c r="AA44" s="103"/>
      <c r="AB44" s="18">
        <v>20</v>
      </c>
      <c r="AC44" s="102">
        <v>20</v>
      </c>
      <c r="AD44" s="100"/>
      <c r="AE44" s="103"/>
      <c r="AF44" s="19">
        <v>32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3GjZULMYEO+AXaktLNVWgQqt/iXrk6h+GNIeZ1u42Sqw/0tqiM2Ewyhi058D2YDtkUy9IDFaZe3sKmF5fj/d5g==" saltValue="UkSE9arCKb25rKF3M1ePU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8DC0118-D217-4693-86AB-48096AD1FB20}"/>
    <hyperlink ref="E53" location="INDEX!A1" display="Return to Index" xr:uid="{BC178910-6337-4AAF-AF5B-DB94ABF0F96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NOST - North Street (33/11kV)</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07"/>
  <dimension ref="A1:AJ53"/>
  <sheetViews>
    <sheetView showGridLines="0" topLeftCell="A24"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1793</v>
      </c>
      <c r="J3" s="69"/>
      <c r="K3" s="69"/>
      <c r="L3" s="69"/>
      <c r="M3" s="69"/>
      <c r="N3" s="69"/>
      <c r="O3" s="69"/>
      <c r="P3" s="69"/>
      <c r="Q3" s="69"/>
      <c r="R3" s="69"/>
      <c r="S3" s="69"/>
      <c r="V3" s="71" t="s">
        <v>929</v>
      </c>
      <c r="W3" s="69"/>
      <c r="Y3" s="72" t="s">
        <v>1794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1795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1797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49.7</v>
      </c>
      <c r="K26" s="91"/>
      <c r="L26" s="116">
        <v>49.7</v>
      </c>
      <c r="M26" s="91"/>
      <c r="N26" s="116">
        <v>49.7</v>
      </c>
      <c r="O26" s="91"/>
      <c r="P26" s="116">
        <v>49.7</v>
      </c>
      <c r="Q26" s="67"/>
      <c r="R26" s="91"/>
      <c r="S26" s="116">
        <v>49.7</v>
      </c>
      <c r="T26" s="91"/>
      <c r="U26" s="116">
        <v>56.3</v>
      </c>
      <c r="V26" s="91"/>
      <c r="W26" s="116">
        <v>56.3</v>
      </c>
      <c r="X26" s="67"/>
      <c r="Y26" s="67"/>
      <c r="Z26" s="67"/>
      <c r="AA26" s="91"/>
      <c r="AB26" s="3">
        <v>56.3</v>
      </c>
      <c r="AC26" s="92">
        <v>56.3</v>
      </c>
      <c r="AD26" s="67"/>
      <c r="AE26" s="91"/>
      <c r="AF26" s="4">
        <v>56.3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16.600000000000001</v>
      </c>
      <c r="K28" s="91"/>
      <c r="L28" s="116">
        <v>16.8</v>
      </c>
      <c r="M28" s="91"/>
      <c r="N28" s="116">
        <v>16.899999999999999</v>
      </c>
      <c r="O28" s="91"/>
      <c r="P28" s="116">
        <v>17</v>
      </c>
      <c r="Q28" s="67"/>
      <c r="R28" s="91"/>
      <c r="S28" s="116">
        <v>17</v>
      </c>
      <c r="T28" s="91"/>
      <c r="U28" s="116">
        <v>16.3</v>
      </c>
      <c r="V28" s="91"/>
      <c r="W28" s="116">
        <v>16.399999999999999</v>
      </c>
      <c r="X28" s="67"/>
      <c r="Y28" s="67"/>
      <c r="Z28" s="67"/>
      <c r="AA28" s="91"/>
      <c r="AB28" s="3">
        <v>16.5</v>
      </c>
      <c r="AC28" s="92">
        <v>16.7</v>
      </c>
      <c r="AD28" s="67"/>
      <c r="AE28" s="91"/>
      <c r="AF28" s="4">
        <v>16.8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0.95899999999999996</v>
      </c>
      <c r="K31" s="91"/>
      <c r="L31" s="118">
        <v>0.95899999999999996</v>
      </c>
      <c r="M31" s="91"/>
      <c r="N31" s="118">
        <v>0.95899999999999996</v>
      </c>
      <c r="O31" s="91"/>
      <c r="P31" s="118">
        <v>0.95899999999999996</v>
      </c>
      <c r="Q31" s="67"/>
      <c r="R31" s="91"/>
      <c r="S31" s="118">
        <v>0.95899999999999996</v>
      </c>
      <c r="T31" s="91"/>
      <c r="U31" s="118">
        <v>0.95299999999999996</v>
      </c>
      <c r="V31" s="91"/>
      <c r="W31" s="118">
        <v>0.95299999999999996</v>
      </c>
      <c r="X31" s="67"/>
      <c r="Y31" s="67"/>
      <c r="Z31" s="67"/>
      <c r="AA31" s="91"/>
      <c r="AB31" s="7">
        <v>0.95299999999999996</v>
      </c>
      <c r="AC31" s="96">
        <v>0.95299999999999996</v>
      </c>
      <c r="AD31" s="67"/>
      <c r="AE31" s="91"/>
      <c r="AF31" s="8">
        <v>0.95299999999999996</v>
      </c>
    </row>
    <row r="32" spans="4:32" ht="13.15" customHeight="1" x14ac:dyDescent="0.25">
      <c r="E32" s="93" t="s">
        <v>40</v>
      </c>
      <c r="F32" s="67"/>
      <c r="G32" s="67"/>
      <c r="H32" s="67"/>
      <c r="I32" s="94"/>
      <c r="J32" s="116">
        <v>28.4</v>
      </c>
      <c r="K32" s="91"/>
      <c r="L32" s="116">
        <v>28.4</v>
      </c>
      <c r="M32" s="91"/>
      <c r="N32" s="116">
        <v>28.4</v>
      </c>
      <c r="O32" s="91"/>
      <c r="P32" s="116">
        <v>28.4</v>
      </c>
      <c r="Q32" s="67"/>
      <c r="R32" s="91"/>
      <c r="S32" s="116">
        <v>28.4</v>
      </c>
      <c r="T32" s="91"/>
      <c r="U32" s="116">
        <v>32.299999999999997</v>
      </c>
      <c r="V32" s="91"/>
      <c r="W32" s="116">
        <v>32.299999999999997</v>
      </c>
      <c r="X32" s="67"/>
      <c r="Y32" s="67"/>
      <c r="Z32" s="67"/>
      <c r="AA32" s="91"/>
      <c r="AB32" s="3">
        <v>32.299999999999997</v>
      </c>
      <c r="AC32" s="92">
        <v>32.299999999999997</v>
      </c>
      <c r="AD32" s="67"/>
      <c r="AE32" s="91"/>
      <c r="AF32" s="4">
        <v>32.299999999999997</v>
      </c>
    </row>
    <row r="33" spans="5:32" ht="13.15" customHeight="1" x14ac:dyDescent="0.25">
      <c r="E33" s="97" t="s">
        <v>44</v>
      </c>
      <c r="F33" s="67"/>
      <c r="G33" s="67"/>
      <c r="H33" s="67"/>
      <c r="I33" s="94"/>
      <c r="J33" s="119">
        <v>15.7</v>
      </c>
      <c r="K33" s="91"/>
      <c r="L33" s="119">
        <v>15.9</v>
      </c>
      <c r="M33" s="91"/>
      <c r="N33" s="119">
        <v>16</v>
      </c>
      <c r="O33" s="91"/>
      <c r="P33" s="119">
        <v>16</v>
      </c>
      <c r="Q33" s="67"/>
      <c r="R33" s="91"/>
      <c r="S33" s="119">
        <v>16</v>
      </c>
      <c r="T33" s="91"/>
      <c r="U33" s="119">
        <v>15.4</v>
      </c>
      <c r="V33" s="91"/>
      <c r="W33" s="119">
        <v>15.5</v>
      </c>
      <c r="X33" s="67"/>
      <c r="Y33" s="67"/>
      <c r="Z33" s="67"/>
      <c r="AA33" s="91"/>
      <c r="AB33" s="9">
        <v>15.6</v>
      </c>
      <c r="AC33" s="98">
        <v>15.7</v>
      </c>
      <c r="AD33" s="67"/>
      <c r="AE33" s="91"/>
      <c r="AF33" s="10">
        <v>15.8</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0.8</v>
      </c>
      <c r="V34" s="91"/>
      <c r="W34" s="117">
        <v>0.8</v>
      </c>
      <c r="X34" s="67"/>
      <c r="Y34" s="67"/>
      <c r="Z34" s="67"/>
      <c r="AA34" s="91"/>
      <c r="AB34" s="5">
        <v>0.8</v>
      </c>
      <c r="AC34" s="95">
        <v>0.8</v>
      </c>
      <c r="AD34" s="67"/>
      <c r="AE34" s="91"/>
      <c r="AF34" s="6">
        <v>0.8</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v>
      </c>
      <c r="K43" s="103"/>
      <c r="L43" s="102">
        <v>40</v>
      </c>
      <c r="M43" s="103"/>
      <c r="N43" s="102">
        <v>40</v>
      </c>
      <c r="O43" s="103"/>
      <c r="P43" s="102">
        <v>40</v>
      </c>
      <c r="Q43" s="100"/>
      <c r="R43" s="103"/>
      <c r="S43" s="102">
        <v>40</v>
      </c>
      <c r="T43" s="103"/>
      <c r="U43" s="113">
        <v>40</v>
      </c>
      <c r="V43" s="114"/>
      <c r="W43" s="102">
        <v>40</v>
      </c>
      <c r="X43" s="100"/>
      <c r="Y43" s="100"/>
      <c r="Z43" s="100"/>
      <c r="AA43" s="103"/>
      <c r="AB43" s="18">
        <v>40</v>
      </c>
      <c r="AC43" s="102">
        <v>40</v>
      </c>
      <c r="AD43" s="100"/>
      <c r="AE43" s="103"/>
      <c r="AF43" s="19">
        <v>40</v>
      </c>
    </row>
    <row r="44" spans="5:32" ht="22.5" customHeight="1" x14ac:dyDescent="0.25">
      <c r="E44" s="99" t="s">
        <v>85</v>
      </c>
      <c r="F44" s="100"/>
      <c r="G44" s="100"/>
      <c r="H44" s="100"/>
      <c r="I44" s="101"/>
      <c r="J44" s="102">
        <v>20</v>
      </c>
      <c r="K44" s="103"/>
      <c r="L44" s="102">
        <v>20</v>
      </c>
      <c r="M44" s="103"/>
      <c r="N44" s="102">
        <v>20</v>
      </c>
      <c r="O44" s="103"/>
      <c r="P44" s="102">
        <v>20</v>
      </c>
      <c r="Q44" s="100"/>
      <c r="R44" s="103"/>
      <c r="S44" s="102">
        <v>20</v>
      </c>
      <c r="T44" s="103"/>
      <c r="U44" s="102">
        <v>20</v>
      </c>
      <c r="V44" s="103"/>
      <c r="W44" s="102">
        <v>20</v>
      </c>
      <c r="X44" s="100"/>
      <c r="Y44" s="100"/>
      <c r="Z44" s="100"/>
      <c r="AA44" s="103"/>
      <c r="AB44" s="18">
        <v>20</v>
      </c>
      <c r="AC44" s="102">
        <v>20</v>
      </c>
      <c r="AD44" s="100"/>
      <c r="AE44" s="103"/>
      <c r="AF44" s="19">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7Fqqm5j4iu1YANe/jPR7oYqU44Dh9XzGY9T/y6A4WGTtnuXgEOm///8TaqYmGqF9s4uuy0rw9B78drKTYSbJhg==" saltValue="uXgGkC/VfxRMOXynpxmz6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15DCD4D-AC49-4F3C-8DC8-C7A44E2EDC20}"/>
    <hyperlink ref="E53" location="INDEX!A1" display="Return to Index" xr:uid="{DED6528D-F5C0-4276-9404-492A30BD109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OAKE - Oakey (33/11kV)</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08"/>
  <dimension ref="A1:AJ53"/>
  <sheetViews>
    <sheetView showGridLines="0" topLeftCell="A13"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1798</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1799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1800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74.2</v>
      </c>
      <c r="K26" s="91"/>
      <c r="L26" s="116">
        <v>74.2</v>
      </c>
      <c r="M26" s="91"/>
      <c r="N26" s="116">
        <v>74.2</v>
      </c>
      <c r="O26" s="91"/>
      <c r="P26" s="116">
        <v>74.2</v>
      </c>
      <c r="Q26" s="67"/>
      <c r="R26" s="91"/>
      <c r="S26" s="116">
        <v>74.2</v>
      </c>
      <c r="T26" s="91"/>
      <c r="U26" s="116">
        <v>77.599999999999994</v>
      </c>
      <c r="V26" s="91"/>
      <c r="W26" s="116">
        <v>77.599999999999994</v>
      </c>
      <c r="X26" s="67"/>
      <c r="Y26" s="67"/>
      <c r="Z26" s="67"/>
      <c r="AA26" s="91"/>
      <c r="AB26" s="3">
        <v>77.599999999999994</v>
      </c>
      <c r="AC26" s="92">
        <v>77.599999999999994</v>
      </c>
      <c r="AD26" s="67"/>
      <c r="AE26" s="91"/>
      <c r="AF26" s="4">
        <v>77.599999999999994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19.3</v>
      </c>
      <c r="K28" s="91"/>
      <c r="L28" s="116">
        <v>19.5</v>
      </c>
      <c r="M28" s="91"/>
      <c r="N28" s="116">
        <v>19.8</v>
      </c>
      <c r="O28" s="91"/>
      <c r="P28" s="116">
        <v>20.100000000000001</v>
      </c>
      <c r="Q28" s="67"/>
      <c r="R28" s="91"/>
      <c r="S28" s="116">
        <v>20.2</v>
      </c>
      <c r="T28" s="91"/>
      <c r="U28" s="116">
        <v>10</v>
      </c>
      <c r="V28" s="91"/>
      <c r="W28" s="116">
        <v>10.1</v>
      </c>
      <c r="X28" s="67"/>
      <c r="Y28" s="67"/>
      <c r="Z28" s="67"/>
      <c r="AA28" s="91"/>
      <c r="AB28" s="3">
        <v>10.3</v>
      </c>
      <c r="AC28" s="92">
        <v>10.4</v>
      </c>
      <c r="AD28" s="67"/>
      <c r="AE28" s="91"/>
      <c r="AF28" s="4">
        <v>10.6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41.2</v>
      </c>
      <c r="K32" s="91"/>
      <c r="L32" s="116">
        <v>41.2</v>
      </c>
      <c r="M32" s="91"/>
      <c r="N32" s="116">
        <v>41.2</v>
      </c>
      <c r="O32" s="91"/>
      <c r="P32" s="116">
        <v>41.2</v>
      </c>
      <c r="Q32" s="67"/>
      <c r="R32" s="91"/>
      <c r="S32" s="116">
        <v>41.2</v>
      </c>
      <c r="T32" s="91"/>
      <c r="U32" s="116">
        <v>42.8</v>
      </c>
      <c r="V32" s="91"/>
      <c r="W32" s="116">
        <v>42.8</v>
      </c>
      <c r="X32" s="67"/>
      <c r="Y32" s="67"/>
      <c r="Z32" s="67"/>
      <c r="AA32" s="91"/>
      <c r="AB32" s="3">
        <v>42.8</v>
      </c>
      <c r="AC32" s="92">
        <v>42.8</v>
      </c>
      <c r="AD32" s="67"/>
      <c r="AE32" s="91"/>
      <c r="AF32" s="4">
        <v>42.8</v>
      </c>
    </row>
    <row r="33" spans="5:32" ht="13.15" customHeight="1" x14ac:dyDescent="0.25">
      <c r="E33" s="97" t="s">
        <v>44</v>
      </c>
      <c r="F33" s="67"/>
      <c r="G33" s="67"/>
      <c r="H33" s="67"/>
      <c r="I33" s="94"/>
      <c r="J33" s="119">
        <v>17</v>
      </c>
      <c r="K33" s="91"/>
      <c r="L33" s="119">
        <v>17.3</v>
      </c>
      <c r="M33" s="91"/>
      <c r="N33" s="119">
        <v>17.5</v>
      </c>
      <c r="O33" s="91"/>
      <c r="P33" s="119">
        <v>17.8</v>
      </c>
      <c r="Q33" s="67"/>
      <c r="R33" s="91"/>
      <c r="S33" s="119">
        <v>17.8</v>
      </c>
      <c r="T33" s="91"/>
      <c r="U33" s="119">
        <v>9.5</v>
      </c>
      <c r="V33" s="91"/>
      <c r="W33" s="119">
        <v>9.6</v>
      </c>
      <c r="X33" s="67"/>
      <c r="Y33" s="67"/>
      <c r="Z33" s="67"/>
      <c r="AA33" s="91"/>
      <c r="AB33" s="9">
        <v>9.8000000000000007</v>
      </c>
      <c r="AC33" s="98">
        <v>9.9</v>
      </c>
      <c r="AD33" s="67"/>
      <c r="AE33" s="91"/>
      <c r="AF33" s="10">
        <v>10.1</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1037</v>
      </c>
      <c r="K35" s="91"/>
      <c r="L35" s="117" t="s">
        <v>1037</v>
      </c>
      <c r="M35" s="91"/>
      <c r="N35" s="117" t="s">
        <v>1037</v>
      </c>
      <c r="O35" s="91"/>
      <c r="P35" s="117" t="s">
        <v>1037</v>
      </c>
      <c r="Q35" s="67"/>
      <c r="R35" s="91"/>
      <c r="S35" s="117" t="s">
        <v>1037</v>
      </c>
      <c r="T35" s="91"/>
      <c r="U35" s="117" t="s">
        <v>1037</v>
      </c>
      <c r="V35" s="91"/>
      <c r="W35" s="117" t="s">
        <v>1037</v>
      </c>
      <c r="X35" s="67"/>
      <c r="Y35" s="67"/>
      <c r="Z35" s="67"/>
      <c r="AA35" s="91"/>
      <c r="AB35" s="5" t="s">
        <v>1037</v>
      </c>
      <c r="AC35" s="95" t="s">
        <v>1037</v>
      </c>
      <c r="AD35" s="67"/>
      <c r="AE35" s="91"/>
      <c r="AF35" s="6" t="s">
        <v>1037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38</v>
      </c>
      <c r="K43" s="121"/>
      <c r="L43" s="120">
        <v>38</v>
      </c>
      <c r="M43" s="121"/>
      <c r="N43" s="120">
        <v>38</v>
      </c>
      <c r="O43" s="121"/>
      <c r="P43" s="120">
        <v>38</v>
      </c>
      <c r="Q43" s="122"/>
      <c r="R43" s="121"/>
      <c r="S43" s="120">
        <v>38</v>
      </c>
      <c r="T43" s="121"/>
      <c r="U43" s="125">
        <v>38</v>
      </c>
      <c r="V43" s="126"/>
      <c r="W43" s="120">
        <v>38</v>
      </c>
      <c r="X43" s="122"/>
      <c r="Y43" s="122"/>
      <c r="Z43" s="122"/>
      <c r="AA43" s="121"/>
      <c r="AB43" s="23">
        <v>38</v>
      </c>
      <c r="AC43" s="120">
        <v>38</v>
      </c>
      <c r="AD43" s="122"/>
      <c r="AE43" s="121"/>
      <c r="AF43" s="24">
        <v>38</v>
      </c>
    </row>
    <row r="44" spans="5:32" ht="22.5" customHeight="1" x14ac:dyDescent="0.25">
      <c r="E44" s="99" t="s">
        <v>85</v>
      </c>
      <c r="F44" s="100"/>
      <c r="G44" s="100"/>
      <c r="H44" s="100"/>
      <c r="I44" s="101"/>
      <c r="J44" s="120">
        <v>19</v>
      </c>
      <c r="K44" s="121"/>
      <c r="L44" s="120">
        <v>19</v>
      </c>
      <c r="M44" s="121"/>
      <c r="N44" s="120">
        <v>19</v>
      </c>
      <c r="O44" s="121"/>
      <c r="P44" s="120">
        <v>19</v>
      </c>
      <c r="Q44" s="122"/>
      <c r="R44" s="121"/>
      <c r="S44" s="120">
        <v>19</v>
      </c>
      <c r="T44" s="121"/>
      <c r="U44" s="120">
        <v>19</v>
      </c>
      <c r="V44" s="121"/>
      <c r="W44" s="120">
        <v>19</v>
      </c>
      <c r="X44" s="122"/>
      <c r="Y44" s="122"/>
      <c r="Z44" s="122"/>
      <c r="AA44" s="121"/>
      <c r="AB44" s="23">
        <v>19</v>
      </c>
      <c r="AC44" s="120">
        <v>19</v>
      </c>
      <c r="AD44" s="122"/>
      <c r="AE44" s="121"/>
      <c r="AF44" s="24">
        <v>19</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UdiiPcy9b3u4wY8NVc6t5Cvx6cKwQFkOGLvaVjKFyIjF+7+aOwT9q1Sv4jVxSLtGVHB1f4mpnD7ZNlbIElpkg==" saltValue="RYMacd/kvo7FzbsJBbWsF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6102AE3-BE79-4BE0-8AF5-0BBE044A4447}"/>
    <hyperlink ref="E53" location="INDEX!A1" display="Return to Index" xr:uid="{3D5A1A46-675E-499D-88D9-092517EDB7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OONN - Oonoonba (66/11kV)</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09"/>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1801</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1802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v>
      </c>
      <c r="K26" s="91"/>
      <c r="L26" s="116">
        <v>22</v>
      </c>
      <c r="M26" s="91"/>
      <c r="N26" s="116">
        <v>22</v>
      </c>
      <c r="O26" s="91"/>
      <c r="P26" s="116">
        <v>22</v>
      </c>
      <c r="Q26" s="67"/>
      <c r="R26" s="91"/>
      <c r="S26" s="116">
        <v>22</v>
      </c>
      <c r="T26" s="91"/>
      <c r="U26" s="116">
        <v>22</v>
      </c>
      <c r="V26" s="91"/>
      <c r="W26" s="116">
        <v>22</v>
      </c>
      <c r="X26" s="67"/>
      <c r="Y26" s="67"/>
      <c r="Z26" s="67"/>
      <c r="AA26" s="91"/>
      <c r="AB26" s="3">
        <v>22</v>
      </c>
      <c r="AC26" s="92">
        <v>22</v>
      </c>
      <c r="AD26" s="67"/>
      <c r="AE26" s="91"/>
      <c r="AF26" s="4">
        <v>22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5.4</v>
      </c>
      <c r="K28" s="91"/>
      <c r="L28" s="116">
        <v>6.2</v>
      </c>
      <c r="M28" s="91"/>
      <c r="N28" s="116">
        <v>6.9</v>
      </c>
      <c r="O28" s="91"/>
      <c r="P28" s="116">
        <v>7</v>
      </c>
      <c r="Q28" s="67"/>
      <c r="R28" s="91"/>
      <c r="S28" s="116">
        <v>7</v>
      </c>
      <c r="T28" s="91"/>
      <c r="U28" s="116">
        <v>3.6</v>
      </c>
      <c r="V28" s="91"/>
      <c r="W28" s="116">
        <v>4.0999999999999996</v>
      </c>
      <c r="X28" s="67"/>
      <c r="Y28" s="67"/>
      <c r="Z28" s="67"/>
      <c r="AA28" s="91"/>
      <c r="AB28" s="3">
        <v>4.7</v>
      </c>
      <c r="AC28" s="92">
        <v>4.7</v>
      </c>
      <c r="AD28" s="67"/>
      <c r="AE28" s="91"/>
      <c r="AF28" s="4">
        <v>4.7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0.95299999999999996</v>
      </c>
      <c r="K31" s="91"/>
      <c r="L31" s="118">
        <v>0.95199999999999996</v>
      </c>
      <c r="M31" s="91"/>
      <c r="N31" s="118">
        <v>0.95199999999999996</v>
      </c>
      <c r="O31" s="91"/>
      <c r="P31" s="118">
        <v>0.95299999999999996</v>
      </c>
      <c r="Q31" s="67"/>
      <c r="R31" s="91"/>
      <c r="S31" s="118">
        <v>0.95299999999999996</v>
      </c>
      <c r="T31" s="91"/>
      <c r="U31" s="118">
        <v>0.98599999999999999</v>
      </c>
      <c r="V31" s="91"/>
      <c r="W31" s="118">
        <v>0.98599999999999999</v>
      </c>
      <c r="X31" s="67"/>
      <c r="Y31" s="67"/>
      <c r="Z31" s="67"/>
      <c r="AA31" s="91"/>
      <c r="AB31" s="7">
        <v>0.98599999999999999</v>
      </c>
      <c r="AC31" s="96">
        <v>0.98599999999999999</v>
      </c>
      <c r="AD31" s="67"/>
      <c r="AE31" s="91"/>
      <c r="AF31" s="8">
        <v>0.98599999999999999</v>
      </c>
    </row>
    <row r="32" spans="4:32" ht="13.15" customHeight="1" x14ac:dyDescent="0.25">
      <c r="E32" s="93" t="s">
        <v>40</v>
      </c>
      <c r="F32" s="67"/>
      <c r="G32" s="67"/>
      <c r="H32" s="67"/>
      <c r="I32" s="94"/>
      <c r="J32" s="116">
        <v>12</v>
      </c>
      <c r="K32" s="91"/>
      <c r="L32" s="116">
        <v>12</v>
      </c>
      <c r="M32" s="91"/>
      <c r="N32" s="116">
        <v>12</v>
      </c>
      <c r="O32" s="91"/>
      <c r="P32" s="116">
        <v>12</v>
      </c>
      <c r="Q32" s="67"/>
      <c r="R32" s="91"/>
      <c r="S32" s="116">
        <v>12</v>
      </c>
      <c r="T32" s="91"/>
      <c r="U32" s="116">
        <v>13</v>
      </c>
      <c r="V32" s="91"/>
      <c r="W32" s="116">
        <v>13</v>
      </c>
      <c r="X32" s="67"/>
      <c r="Y32" s="67"/>
      <c r="Z32" s="67"/>
      <c r="AA32" s="91"/>
      <c r="AB32" s="3">
        <v>13</v>
      </c>
      <c r="AC32" s="92">
        <v>13</v>
      </c>
      <c r="AD32" s="67"/>
      <c r="AE32" s="91"/>
      <c r="AF32" s="4">
        <v>13</v>
      </c>
    </row>
    <row r="33" spans="5:32" ht="13.15" customHeight="1" x14ac:dyDescent="0.25">
      <c r="E33" s="97" t="s">
        <v>44</v>
      </c>
      <c r="F33" s="67"/>
      <c r="G33" s="67"/>
      <c r="H33" s="67"/>
      <c r="I33" s="94"/>
      <c r="J33" s="119">
        <v>5.2</v>
      </c>
      <c r="K33" s="91"/>
      <c r="L33" s="119">
        <v>5.9</v>
      </c>
      <c r="M33" s="91"/>
      <c r="N33" s="119">
        <v>6.7</v>
      </c>
      <c r="O33" s="91"/>
      <c r="P33" s="119">
        <v>6.8</v>
      </c>
      <c r="Q33" s="67"/>
      <c r="R33" s="91"/>
      <c r="S33" s="119">
        <v>6.8</v>
      </c>
      <c r="T33" s="91"/>
      <c r="U33" s="119">
        <v>3.5</v>
      </c>
      <c r="V33" s="91"/>
      <c r="W33" s="119">
        <v>3.9</v>
      </c>
      <c r="X33" s="67"/>
      <c r="Y33" s="67"/>
      <c r="Z33" s="67"/>
      <c r="AA33" s="91"/>
      <c r="AB33" s="9">
        <v>4.5</v>
      </c>
      <c r="AC33" s="98">
        <v>4.5</v>
      </c>
      <c r="AD33" s="67"/>
      <c r="AE33" s="91"/>
      <c r="AF33" s="10">
        <v>4.5</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1002</v>
      </c>
      <c r="K35" s="91"/>
      <c r="L35" s="117" t="s">
        <v>1002</v>
      </c>
      <c r="M35" s="91"/>
      <c r="N35" s="117" t="s">
        <v>1002</v>
      </c>
      <c r="O35" s="91"/>
      <c r="P35" s="117" t="s">
        <v>1002</v>
      </c>
      <c r="Q35" s="67"/>
      <c r="R35" s="91"/>
      <c r="S35" s="117" t="s">
        <v>1002</v>
      </c>
      <c r="T35" s="91"/>
      <c r="U35" s="117" t="s">
        <v>1002</v>
      </c>
      <c r="V35" s="91"/>
      <c r="W35" s="117" t="s">
        <v>1002</v>
      </c>
      <c r="X35" s="67"/>
      <c r="Y35" s="67"/>
      <c r="Z35" s="67"/>
      <c r="AA35" s="91"/>
      <c r="AB35" s="5" t="s">
        <v>1002</v>
      </c>
      <c r="AC35" s="95" t="s">
        <v>1002</v>
      </c>
      <c r="AD35" s="67"/>
      <c r="AE35" s="91"/>
      <c r="AF35" s="6" t="s">
        <v>1002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18</v>
      </c>
      <c r="K43" s="103"/>
      <c r="L43" s="102">
        <v>18</v>
      </c>
      <c r="M43" s="103"/>
      <c r="N43" s="102">
        <v>18</v>
      </c>
      <c r="O43" s="103"/>
      <c r="P43" s="102">
        <v>18</v>
      </c>
      <c r="Q43" s="100"/>
      <c r="R43" s="103"/>
      <c r="S43" s="102">
        <v>18</v>
      </c>
      <c r="T43" s="103"/>
      <c r="U43" s="113">
        <v>18</v>
      </c>
      <c r="V43" s="114"/>
      <c r="W43" s="102">
        <v>18</v>
      </c>
      <c r="X43" s="100"/>
      <c r="Y43" s="100"/>
      <c r="Z43" s="100"/>
      <c r="AA43" s="103"/>
      <c r="AB43" s="18">
        <v>18</v>
      </c>
      <c r="AC43" s="102">
        <v>18</v>
      </c>
      <c r="AD43" s="100"/>
      <c r="AE43" s="103"/>
      <c r="AF43" s="19">
        <v>18</v>
      </c>
    </row>
    <row r="44" spans="5:32" ht="22.5" customHeight="1" x14ac:dyDescent="0.25">
      <c r="E44" s="99" t="s">
        <v>85</v>
      </c>
      <c r="F44" s="100"/>
      <c r="G44" s="100"/>
      <c r="H44" s="100"/>
      <c r="I44" s="101"/>
      <c r="J44" s="102">
        <v>8</v>
      </c>
      <c r="K44" s="103"/>
      <c r="L44" s="102">
        <v>8</v>
      </c>
      <c r="M44" s="103"/>
      <c r="N44" s="102">
        <v>8</v>
      </c>
      <c r="O44" s="103"/>
      <c r="P44" s="102">
        <v>8</v>
      </c>
      <c r="Q44" s="100"/>
      <c r="R44" s="103"/>
      <c r="S44" s="102">
        <v>8</v>
      </c>
      <c r="T44" s="103"/>
      <c r="U44" s="102">
        <v>8</v>
      </c>
      <c r="V44" s="103"/>
      <c r="W44" s="102">
        <v>8</v>
      </c>
      <c r="X44" s="100"/>
      <c r="Y44" s="100"/>
      <c r="Z44" s="100"/>
      <c r="AA44" s="103"/>
      <c r="AB44" s="18">
        <v>8</v>
      </c>
      <c r="AC44" s="102">
        <v>8</v>
      </c>
      <c r="AD44" s="100"/>
      <c r="AE44" s="103"/>
      <c r="AF44" s="19">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37vBr9pkuNowt2GLDELkU9g3KIbwq8nRkK+IFNMnJc2+ILUVJRjDd+SQ+B1xFZ8eGzswI/PogKPNxPXht4z28A==" saltValue="Fz7QPTxT3Obb4TAILRDO/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8D251F5-19DA-4AB5-80D8-F5950225DAD9}"/>
    <hyperlink ref="E53" location="INDEX!A1" display="Return to Index" xr:uid="{6BD43678-9AC5-4F3E-8B0C-70932A96F05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OWAN - Owanyilla (66/11kV)</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0"/>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1804</v>
      </c>
      <c r="J3" s="69"/>
      <c r="K3" s="69"/>
      <c r="L3" s="69"/>
      <c r="M3" s="69"/>
      <c r="N3" s="69"/>
      <c r="O3" s="69"/>
      <c r="P3" s="69"/>
      <c r="Q3" s="69"/>
      <c r="R3" s="69"/>
      <c r="S3" s="69"/>
      <c r="V3" s="71" t="s">
        <v>929</v>
      </c>
      <c r="W3" s="69"/>
      <c r="Y3" s="72" t="s">
        <v>1098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v>
      </c>
      <c r="K26" s="91"/>
      <c r="L26" s="116">
        <v>10</v>
      </c>
      <c r="M26" s="91"/>
      <c r="N26" s="116">
        <v>10</v>
      </c>
      <c r="O26" s="91"/>
      <c r="P26" s="116">
        <v>10</v>
      </c>
      <c r="Q26" s="67"/>
      <c r="R26" s="91"/>
      <c r="S26" s="116">
        <v>10</v>
      </c>
      <c r="T26" s="91"/>
      <c r="U26" s="116">
        <v>10</v>
      </c>
      <c r="V26" s="91"/>
      <c r="W26" s="116">
        <v>10</v>
      </c>
      <c r="X26" s="67"/>
      <c r="Y26" s="67"/>
      <c r="Z26" s="67"/>
      <c r="AA26" s="91"/>
      <c r="AB26" s="3">
        <v>10</v>
      </c>
      <c r="AC26" s="92">
        <v>10</v>
      </c>
      <c r="AD26" s="67"/>
      <c r="AE26" s="91"/>
      <c r="AF26" s="4">
        <v>10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7.9</v>
      </c>
      <c r="K28" s="91"/>
      <c r="L28" s="116">
        <v>7.9</v>
      </c>
      <c r="M28" s="91"/>
      <c r="N28" s="116">
        <v>8</v>
      </c>
      <c r="O28" s="91"/>
      <c r="P28" s="116">
        <v>8</v>
      </c>
      <c r="Q28" s="67"/>
      <c r="R28" s="91"/>
      <c r="S28" s="116">
        <v>8</v>
      </c>
      <c r="T28" s="91"/>
      <c r="U28" s="116">
        <v>4.2</v>
      </c>
      <c r="V28" s="91"/>
      <c r="W28" s="116">
        <v>4.2</v>
      </c>
      <c r="X28" s="67"/>
      <c r="Y28" s="67"/>
      <c r="Z28" s="67"/>
      <c r="AA28" s="91"/>
      <c r="AB28" s="3">
        <v>4.3</v>
      </c>
      <c r="AC28" s="92">
        <v>4.3</v>
      </c>
      <c r="AD28" s="67"/>
      <c r="AE28" s="91"/>
      <c r="AF28" s="4">
        <v>4.3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0.78</v>
      </c>
      <c r="K31" s="91"/>
      <c r="L31" s="118">
        <v>0.78</v>
      </c>
      <c r="M31" s="91"/>
      <c r="N31" s="118">
        <v>0.78</v>
      </c>
      <c r="O31" s="91"/>
      <c r="P31" s="118">
        <v>0.78</v>
      </c>
      <c r="Q31" s="67"/>
      <c r="R31" s="91"/>
      <c r="S31" s="118">
        <v>0.78</v>
      </c>
      <c r="T31" s="91"/>
      <c r="U31" s="118">
        <v>0.80900000000000005</v>
      </c>
      <c r="V31" s="91"/>
      <c r="W31" s="118">
        <v>0.80900000000000005</v>
      </c>
      <c r="X31" s="67"/>
      <c r="Y31" s="67"/>
      <c r="Z31" s="67"/>
      <c r="AA31" s="91"/>
      <c r="AB31" s="7">
        <v>0.80900000000000005</v>
      </c>
      <c r="AC31" s="96">
        <v>0.80900000000000005</v>
      </c>
      <c r="AD31" s="67"/>
      <c r="AE31" s="91"/>
      <c r="AF31" s="8">
        <v>0.80900000000000005</v>
      </c>
    </row>
    <row r="32" spans="4:32" ht="13.15" customHeight="1" x14ac:dyDescent="0.25">
      <c r="E32" s="93" t="s">
        <v>40</v>
      </c>
      <c r="F32" s="67"/>
      <c r="G32" s="67"/>
      <c r="H32" s="67"/>
      <c r="I32" s="94"/>
      <c r="J32" s="116">
        <v>5.5</v>
      </c>
      <c r="K32" s="91"/>
      <c r="L32" s="116">
        <v>5.5</v>
      </c>
      <c r="M32" s="91"/>
      <c r="N32" s="116">
        <v>5.5</v>
      </c>
      <c r="O32" s="91"/>
      <c r="P32" s="116">
        <v>5.5</v>
      </c>
      <c r="Q32" s="67"/>
      <c r="R32" s="91"/>
      <c r="S32" s="116">
        <v>5.5</v>
      </c>
      <c r="T32" s="91"/>
      <c r="U32" s="116">
        <v>5.5</v>
      </c>
      <c r="V32" s="91"/>
      <c r="W32" s="116">
        <v>5.5</v>
      </c>
      <c r="X32" s="67"/>
      <c r="Y32" s="67"/>
      <c r="Z32" s="67"/>
      <c r="AA32" s="91"/>
      <c r="AB32" s="3">
        <v>5.5</v>
      </c>
      <c r="AC32" s="92">
        <v>5.5</v>
      </c>
      <c r="AD32" s="67"/>
      <c r="AE32" s="91"/>
      <c r="AF32" s="4">
        <v>5.5</v>
      </c>
    </row>
    <row r="33" spans="5:32" ht="13.15" customHeight="1" x14ac:dyDescent="0.25">
      <c r="E33" s="97" t="s">
        <v>44</v>
      </c>
      <c r="F33" s="67"/>
      <c r="G33" s="67"/>
      <c r="H33" s="67"/>
      <c r="I33" s="94"/>
      <c r="J33" s="119">
        <v>7.4</v>
      </c>
      <c r="K33" s="91"/>
      <c r="L33" s="119">
        <v>7.4</v>
      </c>
      <c r="M33" s="91"/>
      <c r="N33" s="119">
        <v>7.4</v>
      </c>
      <c r="O33" s="91"/>
      <c r="P33" s="119">
        <v>7.5</v>
      </c>
      <c r="Q33" s="67"/>
      <c r="R33" s="91"/>
      <c r="S33" s="119">
        <v>7.5</v>
      </c>
      <c r="T33" s="91"/>
      <c r="U33" s="119">
        <v>3.8</v>
      </c>
      <c r="V33" s="91"/>
      <c r="W33" s="119">
        <v>3.8</v>
      </c>
      <c r="X33" s="67"/>
      <c r="Y33" s="67"/>
      <c r="Z33" s="67"/>
      <c r="AA33" s="91"/>
      <c r="AB33" s="9">
        <v>3.8</v>
      </c>
      <c r="AC33" s="98">
        <v>3.9</v>
      </c>
      <c r="AD33" s="67"/>
      <c r="AE33" s="91"/>
      <c r="AF33" s="10">
        <v>3.9</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1227</v>
      </c>
      <c r="K35" s="91"/>
      <c r="L35" s="117" t="s">
        <v>1227</v>
      </c>
      <c r="M35" s="91"/>
      <c r="N35" s="117" t="s">
        <v>1227</v>
      </c>
      <c r="O35" s="91"/>
      <c r="P35" s="117" t="s">
        <v>1227</v>
      </c>
      <c r="Q35" s="67"/>
      <c r="R35" s="91"/>
      <c r="S35" s="117" t="s">
        <v>1227</v>
      </c>
      <c r="T35" s="91"/>
      <c r="U35" s="117" t="s">
        <v>1227</v>
      </c>
      <c r="V35" s="91"/>
      <c r="W35" s="117" t="s">
        <v>1227</v>
      </c>
      <c r="X35" s="67"/>
      <c r="Y35" s="67"/>
      <c r="Z35" s="67"/>
      <c r="AA35" s="91"/>
      <c r="AB35" s="5" t="s">
        <v>1227</v>
      </c>
      <c r="AC35" s="95" t="s">
        <v>1227</v>
      </c>
      <c r="AD35" s="67"/>
      <c r="AE35" s="91"/>
      <c r="AF35" s="6" t="s">
        <v>1227</v>
      </c>
    </row>
    <row r="36" spans="5:32" ht="13.15" customHeight="1" x14ac:dyDescent="0.25">
      <c r="E36" s="93" t="s">
        <v>56</v>
      </c>
      <c r="F36" s="67"/>
      <c r="G36" s="67"/>
      <c r="H36" s="67"/>
      <c r="I36" s="94"/>
      <c r="J36" s="116">
        <v>1.9</v>
      </c>
      <c r="K36" s="91"/>
      <c r="L36" s="116">
        <v>1.9</v>
      </c>
      <c r="M36" s="91"/>
      <c r="N36" s="116">
        <v>1.9</v>
      </c>
      <c r="O36" s="91"/>
      <c r="P36" s="116">
        <v>2</v>
      </c>
      <c r="Q36" s="67"/>
      <c r="R36" s="91"/>
      <c r="S36" s="116">
        <v>2</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oBHcKm3xk+SYwwRi2G04ckGqgyPdHx2M3NIJ0yTIai3jjZFw4zXK9fogM2BzyHjeZlSCsY10o/0//M5vMxGQSA==" saltValue="A0B4Nm+IDWI8hhaduVUq+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FDE5862-6DB9-4282-BCBC-602846A8361C}"/>
    <hyperlink ref="E53" location="INDEX!A1" display="Return to Index" xr:uid="{E7208CE8-499D-45A4-AFC0-A4D03E8693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PAMP - Pampas (33/11kV)</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11"/>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1806</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1807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23.2</v>
      </c>
      <c r="K26" s="91"/>
      <c r="L26" s="116">
        <v>23.2</v>
      </c>
      <c r="M26" s="91"/>
      <c r="N26" s="116">
        <v>23.2</v>
      </c>
      <c r="O26" s="91"/>
      <c r="P26" s="116">
        <v>23.2</v>
      </c>
      <c r="Q26" s="67"/>
      <c r="R26" s="91"/>
      <c r="S26" s="116">
        <v>23.2</v>
      </c>
      <c r="T26" s="91"/>
      <c r="U26" s="116">
        <v>26.6</v>
      </c>
      <c r="V26" s="91"/>
      <c r="W26" s="116">
        <v>26.6</v>
      </c>
      <c r="X26" s="67"/>
      <c r="Y26" s="67"/>
      <c r="Z26" s="67"/>
      <c r="AA26" s="91"/>
      <c r="AB26" s="3">
        <v>26.6</v>
      </c>
      <c r="AC26" s="92">
        <v>26.6</v>
      </c>
      <c r="AD26" s="67"/>
      <c r="AE26" s="91"/>
      <c r="AF26" s="4">
        <v>26.6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12.8</v>
      </c>
      <c r="K28" s="91"/>
      <c r="L28" s="116">
        <v>12.9</v>
      </c>
      <c r="M28" s="91"/>
      <c r="N28" s="116">
        <v>12.9</v>
      </c>
      <c r="O28" s="91"/>
      <c r="P28" s="116">
        <v>13</v>
      </c>
      <c r="Q28" s="67"/>
      <c r="R28" s="91"/>
      <c r="S28" s="116">
        <v>13</v>
      </c>
      <c r="T28" s="91"/>
      <c r="U28" s="116">
        <v>8.3000000000000007</v>
      </c>
      <c r="V28" s="91"/>
      <c r="W28" s="116">
        <v>8.4</v>
      </c>
      <c r="X28" s="67"/>
      <c r="Y28" s="67"/>
      <c r="Z28" s="67"/>
      <c r="AA28" s="91"/>
      <c r="AB28" s="3">
        <v>8.4</v>
      </c>
      <c r="AC28" s="92">
        <v>8.5</v>
      </c>
      <c r="AD28" s="67"/>
      <c r="AE28" s="91"/>
      <c r="AF28" s="4">
        <v>8.6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0.98399999999999999</v>
      </c>
      <c r="K31" s="91"/>
      <c r="L31" s="118">
        <v>0.98399999999999999</v>
      </c>
      <c r="M31" s="91"/>
      <c r="N31" s="118">
        <v>0.98399999999999999</v>
      </c>
      <c r="O31" s="91"/>
      <c r="P31" s="118">
        <v>0.98399999999999999</v>
      </c>
      <c r="Q31" s="67"/>
      <c r="R31" s="91"/>
      <c r="S31" s="118">
        <v>0.98399999999999999</v>
      </c>
      <c r="T31" s="91"/>
      <c r="U31" s="118">
        <v>0.99399999999999999</v>
      </c>
      <c r="V31" s="91"/>
      <c r="W31" s="118">
        <v>0.99399999999999999</v>
      </c>
      <c r="X31" s="67"/>
      <c r="Y31" s="67"/>
      <c r="Z31" s="67"/>
      <c r="AA31" s="91"/>
      <c r="AB31" s="7">
        <v>0.99399999999999999</v>
      </c>
      <c r="AC31" s="96">
        <v>0.99399999999999999</v>
      </c>
      <c r="AD31" s="67"/>
      <c r="AE31" s="91"/>
      <c r="AF31" s="8">
        <v>0.99399999999999999</v>
      </c>
    </row>
    <row r="32" spans="4:32" ht="13.15" customHeight="1" x14ac:dyDescent="0.25">
      <c r="E32" s="93" t="s">
        <v>40</v>
      </c>
      <c r="F32" s="67"/>
      <c r="G32" s="67"/>
      <c r="H32" s="67"/>
      <c r="I32" s="94"/>
      <c r="J32" s="116">
        <v>13.6</v>
      </c>
      <c r="K32" s="91"/>
      <c r="L32" s="116">
        <v>13.6</v>
      </c>
      <c r="M32" s="91"/>
      <c r="N32" s="116">
        <v>13.6</v>
      </c>
      <c r="O32" s="91"/>
      <c r="P32" s="116">
        <v>13.6</v>
      </c>
      <c r="Q32" s="67"/>
      <c r="R32" s="91"/>
      <c r="S32" s="116">
        <v>13.6</v>
      </c>
      <c r="T32" s="91"/>
      <c r="U32" s="116">
        <v>14.5</v>
      </c>
      <c r="V32" s="91"/>
      <c r="W32" s="116">
        <v>14.5</v>
      </c>
      <c r="X32" s="67"/>
      <c r="Y32" s="67"/>
      <c r="Z32" s="67"/>
      <c r="AA32" s="91"/>
      <c r="AB32" s="3">
        <v>14.5</v>
      </c>
      <c r="AC32" s="92">
        <v>14.5</v>
      </c>
      <c r="AD32" s="67"/>
      <c r="AE32" s="91"/>
      <c r="AF32" s="4">
        <v>14.5</v>
      </c>
    </row>
    <row r="33" spans="5:32" ht="13.15" customHeight="1" x14ac:dyDescent="0.25">
      <c r="E33" s="97" t="s">
        <v>44</v>
      </c>
      <c r="F33" s="67"/>
      <c r="G33" s="67"/>
      <c r="H33" s="67"/>
      <c r="I33" s="94"/>
      <c r="J33" s="119">
        <v>11.5</v>
      </c>
      <c r="K33" s="91"/>
      <c r="L33" s="119">
        <v>11.6</v>
      </c>
      <c r="M33" s="91"/>
      <c r="N33" s="119">
        <v>11.7</v>
      </c>
      <c r="O33" s="91"/>
      <c r="P33" s="119">
        <v>11.8</v>
      </c>
      <c r="Q33" s="67"/>
      <c r="R33" s="91"/>
      <c r="S33" s="119">
        <v>11.8</v>
      </c>
      <c r="T33" s="91"/>
      <c r="U33" s="119">
        <v>8</v>
      </c>
      <c r="V33" s="91"/>
      <c r="W33" s="119">
        <v>8.1</v>
      </c>
      <c r="X33" s="67"/>
      <c r="Y33" s="67"/>
      <c r="Z33" s="67"/>
      <c r="AA33" s="91"/>
      <c r="AB33" s="9">
        <v>8.1</v>
      </c>
      <c r="AC33" s="98">
        <v>8.1999999999999993</v>
      </c>
      <c r="AD33" s="67"/>
      <c r="AE33" s="91"/>
      <c r="AF33" s="10">
        <v>8.3000000000000007</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16</v>
      </c>
      <c r="K43" s="103"/>
      <c r="L43" s="102">
        <v>16</v>
      </c>
      <c r="M43" s="103"/>
      <c r="N43" s="102">
        <v>16</v>
      </c>
      <c r="O43" s="103"/>
      <c r="P43" s="102">
        <v>16</v>
      </c>
      <c r="Q43" s="100"/>
      <c r="R43" s="103"/>
      <c r="S43" s="102">
        <v>16</v>
      </c>
      <c r="T43" s="103"/>
      <c r="U43" s="113">
        <v>16</v>
      </c>
      <c r="V43" s="114"/>
      <c r="W43" s="102">
        <v>16</v>
      </c>
      <c r="X43" s="100"/>
      <c r="Y43" s="100"/>
      <c r="Z43" s="100"/>
      <c r="AA43" s="103"/>
      <c r="AB43" s="18">
        <v>16</v>
      </c>
      <c r="AC43" s="102">
        <v>16</v>
      </c>
      <c r="AD43" s="100"/>
      <c r="AE43" s="103"/>
      <c r="AF43" s="19">
        <v>16</v>
      </c>
    </row>
    <row r="44" spans="5:32" ht="22.5" customHeight="1" x14ac:dyDescent="0.25">
      <c r="E44" s="99" t="s">
        <v>85</v>
      </c>
      <c r="F44" s="100"/>
      <c r="G44" s="100"/>
      <c r="H44" s="100"/>
      <c r="I44" s="101"/>
      <c r="J44" s="102">
        <v>8</v>
      </c>
      <c r="K44" s="103"/>
      <c r="L44" s="102">
        <v>8</v>
      </c>
      <c r="M44" s="103"/>
      <c r="N44" s="102">
        <v>8</v>
      </c>
      <c r="O44" s="103"/>
      <c r="P44" s="102">
        <v>8</v>
      </c>
      <c r="Q44" s="100"/>
      <c r="R44" s="103"/>
      <c r="S44" s="102">
        <v>8</v>
      </c>
      <c r="T44" s="103"/>
      <c r="U44" s="102">
        <v>8</v>
      </c>
      <c r="V44" s="103"/>
      <c r="W44" s="102">
        <v>8</v>
      </c>
      <c r="X44" s="100"/>
      <c r="Y44" s="100"/>
      <c r="Z44" s="100"/>
      <c r="AA44" s="103"/>
      <c r="AB44" s="18">
        <v>8</v>
      </c>
      <c r="AC44" s="102">
        <v>8</v>
      </c>
      <c r="AD44" s="100"/>
      <c r="AE44" s="103"/>
      <c r="AF44" s="19">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f0lG3zuCPv6DkmKLBr6qk427Ef8vRdH/rSGSJ3iH9rGG8I15UCFlApdewKs7CvyLg2zUF1xf/bDHgh7opQ23g==" saltValue="De9y3mMunzgQsQkbVnc4Y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FE642BB-F41A-4F93-A699-EC26AA525CBB}"/>
    <hyperlink ref="E53" location="INDEX!A1" display="Return to Index" xr:uid="{3713822E-5C63-40CB-92D7-2D246DFA528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PAND - Pandoin (66/22kV)</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12"/>
  <dimension ref="A1:AJ53"/>
  <sheetViews>
    <sheetView showGridLines="0" topLeftCell="A21"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1808</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1373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1809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48.3</v>
      </c>
      <c r="K26" s="91"/>
      <c r="L26" s="116">
        <v>48.3</v>
      </c>
      <c r="M26" s="91"/>
      <c r="N26" s="116">
        <v>48.3</v>
      </c>
      <c r="O26" s="91"/>
      <c r="P26" s="116">
        <v>48.3</v>
      </c>
      <c r="Q26" s="67"/>
      <c r="R26" s="91"/>
      <c r="S26" s="116">
        <v>48.3</v>
      </c>
      <c r="T26" s="91"/>
      <c r="U26" s="116">
        <v>55.4</v>
      </c>
      <c r="V26" s="91"/>
      <c r="W26" s="116">
        <v>55.4</v>
      </c>
      <c r="X26" s="67"/>
      <c r="Y26" s="67"/>
      <c r="Z26" s="67"/>
      <c r="AA26" s="91"/>
      <c r="AB26" s="3">
        <v>55.4</v>
      </c>
      <c r="AC26" s="92">
        <v>55.4</v>
      </c>
      <c r="AD26" s="67"/>
      <c r="AE26" s="91"/>
      <c r="AF26" s="4">
        <v>55.4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17.8</v>
      </c>
      <c r="K28" s="91"/>
      <c r="L28" s="116">
        <v>18.100000000000001</v>
      </c>
      <c r="M28" s="91"/>
      <c r="N28" s="116">
        <v>18.399999999999999</v>
      </c>
      <c r="O28" s="91"/>
      <c r="P28" s="116">
        <v>18.600000000000001</v>
      </c>
      <c r="Q28" s="67"/>
      <c r="R28" s="91"/>
      <c r="S28" s="116">
        <v>18.7</v>
      </c>
      <c r="T28" s="91"/>
      <c r="U28" s="116">
        <v>11.2</v>
      </c>
      <c r="V28" s="91"/>
      <c r="W28" s="116">
        <v>11.3</v>
      </c>
      <c r="X28" s="67"/>
      <c r="Y28" s="67"/>
      <c r="Z28" s="67"/>
      <c r="AA28" s="91"/>
      <c r="AB28" s="3">
        <v>11.5</v>
      </c>
      <c r="AC28" s="92">
        <v>11.7</v>
      </c>
      <c r="AD28" s="67"/>
      <c r="AE28" s="91"/>
      <c r="AF28" s="4">
        <v>11.9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0.96499999999999997</v>
      </c>
      <c r="V31" s="91"/>
      <c r="W31" s="118">
        <v>0.96499999999999997</v>
      </c>
      <c r="X31" s="67"/>
      <c r="Y31" s="67"/>
      <c r="Z31" s="67"/>
      <c r="AA31" s="91"/>
      <c r="AB31" s="7">
        <v>0.96499999999999997</v>
      </c>
      <c r="AC31" s="96">
        <v>0.96499999999999997</v>
      </c>
      <c r="AD31" s="67"/>
      <c r="AE31" s="91"/>
      <c r="AF31" s="8">
        <v>0.96499999999999997</v>
      </c>
    </row>
    <row r="32" spans="4:32" ht="13.15" customHeight="1" x14ac:dyDescent="0.25">
      <c r="E32" s="93" t="s">
        <v>40</v>
      </c>
      <c r="F32" s="67"/>
      <c r="G32" s="67"/>
      <c r="H32" s="67"/>
      <c r="I32" s="94"/>
      <c r="J32" s="116">
        <v>28</v>
      </c>
      <c r="K32" s="91"/>
      <c r="L32" s="116">
        <v>28</v>
      </c>
      <c r="M32" s="91"/>
      <c r="N32" s="116">
        <v>28</v>
      </c>
      <c r="O32" s="91"/>
      <c r="P32" s="116">
        <v>28</v>
      </c>
      <c r="Q32" s="67"/>
      <c r="R32" s="91"/>
      <c r="S32" s="116">
        <v>28</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15.9</v>
      </c>
      <c r="K33" s="91"/>
      <c r="L33" s="119">
        <v>16.2</v>
      </c>
      <c r="M33" s="91"/>
      <c r="N33" s="119">
        <v>16.399999999999999</v>
      </c>
      <c r="O33" s="91"/>
      <c r="P33" s="119">
        <v>16.600000000000001</v>
      </c>
      <c r="Q33" s="67"/>
      <c r="R33" s="91"/>
      <c r="S33" s="119">
        <v>16.8</v>
      </c>
      <c r="T33" s="91"/>
      <c r="U33" s="119">
        <v>10.7</v>
      </c>
      <c r="V33" s="91"/>
      <c r="W33" s="119">
        <v>10.9</v>
      </c>
      <c r="X33" s="67"/>
      <c r="Y33" s="67"/>
      <c r="Z33" s="67"/>
      <c r="AA33" s="91"/>
      <c r="AB33" s="9">
        <v>11</v>
      </c>
      <c r="AC33" s="98">
        <v>11.2</v>
      </c>
      <c r="AD33" s="67"/>
      <c r="AE33" s="91"/>
      <c r="AF33" s="10">
        <v>11.4</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0.5</v>
      </c>
      <c r="V34" s="91"/>
      <c r="W34" s="117">
        <v>0.5</v>
      </c>
      <c r="X34" s="67"/>
      <c r="Y34" s="67"/>
      <c r="Z34" s="67"/>
      <c r="AA34" s="91"/>
      <c r="AB34" s="5">
        <v>0.6</v>
      </c>
      <c r="AC34" s="95">
        <v>0.6</v>
      </c>
      <c r="AD34" s="67"/>
      <c r="AE34" s="91"/>
      <c r="AF34" s="6">
        <v>0.6</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R2jTj+PYMGTa5Bfgf0GN2Q5V5AabB5RdTRa0AU9pkk+BRezjqmqrXZyJXad8GB8xu+L4VjVYG3Yy8cUr0/+Jg==" saltValue="7KU7uPkZ2P8xU+SU+H6ln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430CC7C-51C1-43C0-9EDC-4EBC6FDC99C4}"/>
    <hyperlink ref="E53" location="INDEX!A1" display="Return to Index" xr:uid="{D25DC427-D24B-4C39-A8C7-D73DBCFF47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PARK - Parkhurst (66/11kV)</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15"/>
  <dimension ref="A1:AJ53"/>
  <sheetViews>
    <sheetView showGridLines="0" topLeftCell="A10" workbookViewId="0">
      <selection activeCell="AN30" sqref="AN3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1810</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1811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78.900000000000006</v>
      </c>
      <c r="K26" s="91"/>
      <c r="L26" s="116">
        <v>78.900000000000006</v>
      </c>
      <c r="M26" s="91"/>
      <c r="N26" s="116">
        <v>78.900000000000006</v>
      </c>
      <c r="O26" s="91"/>
      <c r="P26" s="116">
        <v>78.900000000000006</v>
      </c>
      <c r="Q26" s="67"/>
      <c r="R26" s="91"/>
      <c r="S26" s="116">
        <v>78.900000000000006</v>
      </c>
      <c r="T26" s="91"/>
      <c r="U26" s="116">
        <v>87.4</v>
      </c>
      <c r="V26" s="91"/>
      <c r="W26" s="116">
        <v>87.4</v>
      </c>
      <c r="X26" s="67"/>
      <c r="Y26" s="67"/>
      <c r="Z26" s="67"/>
      <c r="AA26" s="91"/>
      <c r="AB26" s="3">
        <v>87.4</v>
      </c>
      <c r="AC26" s="92">
        <v>87.4</v>
      </c>
      <c r="AD26" s="67"/>
      <c r="AE26" s="91"/>
      <c r="AF26" s="4">
        <v>87.4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28.6</v>
      </c>
      <c r="K28" s="91"/>
      <c r="L28" s="116">
        <v>28.9</v>
      </c>
      <c r="M28" s="91"/>
      <c r="N28" s="116">
        <v>29.3</v>
      </c>
      <c r="O28" s="91"/>
      <c r="P28" s="116">
        <v>29.5</v>
      </c>
      <c r="Q28" s="67"/>
      <c r="R28" s="91"/>
      <c r="S28" s="116">
        <v>29.6</v>
      </c>
      <c r="T28" s="91"/>
      <c r="U28" s="116">
        <v>16</v>
      </c>
      <c r="V28" s="91"/>
      <c r="W28" s="116">
        <v>16.100000000000001</v>
      </c>
      <c r="X28" s="67"/>
      <c r="Y28" s="67"/>
      <c r="Z28" s="67"/>
      <c r="AA28" s="91"/>
      <c r="AB28" s="3">
        <v>16.399999999999999</v>
      </c>
      <c r="AC28" s="92">
        <v>16.600000000000001</v>
      </c>
      <c r="AD28" s="67"/>
      <c r="AE28" s="91"/>
      <c r="AF28" s="4">
        <v>16.8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0.98299999999999998</v>
      </c>
      <c r="K31" s="91"/>
      <c r="L31" s="118">
        <v>0.98299999999999998</v>
      </c>
      <c r="M31" s="91"/>
      <c r="N31" s="118">
        <v>0.98299999999999998</v>
      </c>
      <c r="O31" s="91"/>
      <c r="P31" s="118">
        <v>0.98299999999999998</v>
      </c>
      <c r="Q31" s="67"/>
      <c r="R31" s="91"/>
      <c r="S31" s="118">
        <v>0.98299999999999998</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44.4</v>
      </c>
      <c r="K32" s="91"/>
      <c r="L32" s="116">
        <v>44.4</v>
      </c>
      <c r="M32" s="91"/>
      <c r="N32" s="116">
        <v>44.4</v>
      </c>
      <c r="O32" s="91"/>
      <c r="P32" s="116">
        <v>44.4</v>
      </c>
      <c r="Q32" s="67"/>
      <c r="R32" s="91"/>
      <c r="S32" s="116">
        <v>44.4</v>
      </c>
      <c r="T32" s="91"/>
      <c r="U32" s="116">
        <v>47.1</v>
      </c>
      <c r="V32" s="91"/>
      <c r="W32" s="116">
        <v>47.1</v>
      </c>
      <c r="X32" s="67"/>
      <c r="Y32" s="67"/>
      <c r="Z32" s="67"/>
      <c r="AA32" s="91"/>
      <c r="AB32" s="3">
        <v>47.1</v>
      </c>
      <c r="AC32" s="92">
        <v>47.1</v>
      </c>
      <c r="AD32" s="67"/>
      <c r="AE32" s="91"/>
      <c r="AF32" s="4">
        <v>47.1</v>
      </c>
    </row>
    <row r="33" spans="5:32" ht="13.15" customHeight="1" x14ac:dyDescent="0.25">
      <c r="E33" s="97" t="s">
        <v>44</v>
      </c>
      <c r="F33" s="67"/>
      <c r="G33" s="67"/>
      <c r="H33" s="67"/>
      <c r="I33" s="94"/>
      <c r="J33" s="119">
        <v>25.6</v>
      </c>
      <c r="K33" s="91"/>
      <c r="L33" s="119">
        <v>25.9</v>
      </c>
      <c r="M33" s="91"/>
      <c r="N33" s="119">
        <v>26.2</v>
      </c>
      <c r="O33" s="91"/>
      <c r="P33" s="119">
        <v>26.5</v>
      </c>
      <c r="Q33" s="67"/>
      <c r="R33" s="91"/>
      <c r="S33" s="119">
        <v>26.6</v>
      </c>
      <c r="T33" s="91"/>
      <c r="U33" s="119">
        <v>15.5</v>
      </c>
      <c r="V33" s="91"/>
      <c r="W33" s="119">
        <v>15.6</v>
      </c>
      <c r="X33" s="67"/>
      <c r="Y33" s="67"/>
      <c r="Z33" s="67"/>
      <c r="AA33" s="91"/>
      <c r="AB33" s="9">
        <v>15.8</v>
      </c>
      <c r="AC33" s="98">
        <v>16</v>
      </c>
      <c r="AD33" s="67"/>
      <c r="AE33" s="91"/>
      <c r="AF33" s="10">
        <v>16.2</v>
      </c>
    </row>
    <row r="34" spans="5:32" ht="20.25" customHeight="1" x14ac:dyDescent="0.25">
      <c r="E34" s="93" t="s">
        <v>948</v>
      </c>
      <c r="F34" s="67"/>
      <c r="G34" s="67"/>
      <c r="H34" s="67"/>
      <c r="I34" s="94"/>
      <c r="J34" s="117">
        <v>1.3</v>
      </c>
      <c r="K34" s="91"/>
      <c r="L34" s="117">
        <v>1.3</v>
      </c>
      <c r="M34" s="91"/>
      <c r="N34" s="117">
        <v>1.3</v>
      </c>
      <c r="O34" s="91"/>
      <c r="P34" s="117">
        <v>1.3</v>
      </c>
      <c r="Q34" s="67"/>
      <c r="R34" s="91"/>
      <c r="S34" s="117">
        <v>1.3</v>
      </c>
      <c r="T34" s="91"/>
      <c r="U34" s="117">
        <v>0.8</v>
      </c>
      <c r="V34" s="91"/>
      <c r="W34" s="117">
        <v>0.8</v>
      </c>
      <c r="X34" s="67"/>
      <c r="Y34" s="67"/>
      <c r="Z34" s="67"/>
      <c r="AA34" s="91"/>
      <c r="AB34" s="5">
        <v>0.8</v>
      </c>
      <c r="AC34" s="95">
        <v>0.8</v>
      </c>
      <c r="AD34" s="67"/>
      <c r="AE34" s="91"/>
      <c r="AF34" s="6">
        <v>0.8</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41</v>
      </c>
      <c r="K43" s="121"/>
      <c r="L43" s="120">
        <v>41</v>
      </c>
      <c r="M43" s="121"/>
      <c r="N43" s="120">
        <v>41</v>
      </c>
      <c r="O43" s="121"/>
      <c r="P43" s="120">
        <v>41</v>
      </c>
      <c r="Q43" s="122"/>
      <c r="R43" s="121"/>
      <c r="S43" s="120">
        <v>41</v>
      </c>
      <c r="T43" s="121"/>
      <c r="U43" s="125">
        <v>41</v>
      </c>
      <c r="V43" s="126"/>
      <c r="W43" s="120">
        <v>41</v>
      </c>
      <c r="X43" s="122"/>
      <c r="Y43" s="122"/>
      <c r="Z43" s="122"/>
      <c r="AA43" s="121"/>
      <c r="AB43" s="23">
        <v>41</v>
      </c>
      <c r="AC43" s="120">
        <v>41</v>
      </c>
      <c r="AD43" s="122"/>
      <c r="AE43" s="121"/>
      <c r="AF43" s="24">
        <v>41</v>
      </c>
    </row>
    <row r="44" spans="5:32" ht="22.5" customHeight="1" x14ac:dyDescent="0.25">
      <c r="E44" s="99" t="s">
        <v>85</v>
      </c>
      <c r="F44" s="100"/>
      <c r="G44" s="100"/>
      <c r="H44" s="100"/>
      <c r="I44" s="101"/>
      <c r="J44" s="120">
        <v>21</v>
      </c>
      <c r="K44" s="121"/>
      <c r="L44" s="120">
        <v>21</v>
      </c>
      <c r="M44" s="121"/>
      <c r="N44" s="120">
        <v>21</v>
      </c>
      <c r="O44" s="121"/>
      <c r="P44" s="120">
        <v>21</v>
      </c>
      <c r="Q44" s="122"/>
      <c r="R44" s="121"/>
      <c r="S44" s="120">
        <v>21</v>
      </c>
      <c r="T44" s="121"/>
      <c r="U44" s="120">
        <v>21</v>
      </c>
      <c r="V44" s="121"/>
      <c r="W44" s="120">
        <v>21</v>
      </c>
      <c r="X44" s="122"/>
      <c r="Y44" s="122"/>
      <c r="Z44" s="122"/>
      <c r="AA44" s="121"/>
      <c r="AB44" s="23">
        <v>21</v>
      </c>
      <c r="AC44" s="120">
        <v>21</v>
      </c>
      <c r="AD44" s="122"/>
      <c r="AE44" s="121"/>
      <c r="AF44" s="24">
        <v>21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nRZZDxpViD2C661IlB0yTavVIojvuXDffVosDvVy9qDxmmUlLGe1lq6oZ/u+HxVlxe0vTIOA7cVQZtDhHqKNg==" saltValue="SLOuPOjFDzd90yLlXwGUO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F508064-6C39-4947-A15C-76B4F37F5599}"/>
    <hyperlink ref="E53" location="INDEX!A1" display="Return to Index" xr:uid="{49933436-AD4A-4A49-9650-2DC2D8AE898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PEAR - Peter Arlett (66/11kV)</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1053</v>
      </c>
      <c r="J3" s="69"/>
      <c r="K3" s="69"/>
      <c r="L3" s="69"/>
      <c r="M3" s="69"/>
      <c r="N3" s="69"/>
      <c r="O3" s="69"/>
      <c r="P3" s="69"/>
      <c r="Q3" s="69"/>
      <c r="R3" s="69"/>
      <c r="S3" s="69"/>
      <c r="V3" s="71" t="s">
        <v>929</v>
      </c>
      <c r="W3" s="69"/>
      <c r="Y3" s="72" t="s">
        <v>1044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1054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1055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1056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12</v>
      </c>
      <c r="V26" s="91"/>
      <c r="W26" s="116">
        <v>12</v>
      </c>
      <c r="X26" s="67"/>
      <c r="Y26" s="67"/>
      <c r="Z26" s="67"/>
      <c r="AA26" s="91"/>
      <c r="AB26" s="3">
        <v>12</v>
      </c>
      <c r="AC26" s="92">
        <v>12</v>
      </c>
      <c r="AD26" s="67"/>
      <c r="AE26" s="91"/>
      <c r="AF26" s="4">
        <v>12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2.2000000000000002</v>
      </c>
      <c r="K28" s="91"/>
      <c r="L28" s="116">
        <v>2.2999999999999998</v>
      </c>
      <c r="M28" s="91"/>
      <c r="N28" s="116">
        <v>2.2999999999999998</v>
      </c>
      <c r="O28" s="91"/>
      <c r="P28" s="116">
        <v>2.2999999999999998</v>
      </c>
      <c r="Q28" s="67"/>
      <c r="R28" s="91"/>
      <c r="S28" s="116">
        <v>2.2999999999999998</v>
      </c>
      <c r="T28" s="91"/>
      <c r="U28" s="116">
        <v>1.8</v>
      </c>
      <c r="V28" s="91"/>
      <c r="W28" s="116">
        <v>1.8</v>
      </c>
      <c r="X28" s="67"/>
      <c r="Y28" s="67"/>
      <c r="Z28" s="67"/>
      <c r="AA28" s="91"/>
      <c r="AB28" s="3">
        <v>1.9</v>
      </c>
      <c r="AC28" s="92">
        <v>1.9</v>
      </c>
      <c r="AD28" s="67"/>
      <c r="AE28" s="91"/>
      <c r="AF28" s="4">
        <v>1.9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0.98199999999999998</v>
      </c>
      <c r="K31" s="91"/>
      <c r="L31" s="118">
        <v>0.98199999999999998</v>
      </c>
      <c r="M31" s="91"/>
      <c r="N31" s="118">
        <v>0.98199999999999998</v>
      </c>
      <c r="O31" s="91"/>
      <c r="P31" s="118">
        <v>0.98199999999999998</v>
      </c>
      <c r="Q31" s="67"/>
      <c r="R31" s="91"/>
      <c r="S31" s="118">
        <v>0.98199999999999998</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6.6</v>
      </c>
      <c r="K32" s="91"/>
      <c r="L32" s="116">
        <v>6.6</v>
      </c>
      <c r="M32" s="91"/>
      <c r="N32" s="116">
        <v>6.6</v>
      </c>
      <c r="O32" s="91"/>
      <c r="P32" s="116">
        <v>6.6</v>
      </c>
      <c r="Q32" s="67"/>
      <c r="R32" s="91"/>
      <c r="S32" s="116">
        <v>6.6</v>
      </c>
      <c r="T32" s="91"/>
      <c r="U32" s="116">
        <v>7.1</v>
      </c>
      <c r="V32" s="91"/>
      <c r="W32" s="116">
        <v>7.1</v>
      </c>
      <c r="X32" s="67"/>
      <c r="Y32" s="67"/>
      <c r="Z32" s="67"/>
      <c r="AA32" s="91"/>
      <c r="AB32" s="3">
        <v>7.1</v>
      </c>
      <c r="AC32" s="92">
        <v>7.1</v>
      </c>
      <c r="AD32" s="67"/>
      <c r="AE32" s="91"/>
      <c r="AF32" s="4">
        <v>7.1</v>
      </c>
    </row>
    <row r="33" spans="5:32" ht="13.15" customHeight="1" x14ac:dyDescent="0.25">
      <c r="E33" s="97" t="s">
        <v>44</v>
      </c>
      <c r="F33" s="67"/>
      <c r="G33" s="67"/>
      <c r="H33" s="67"/>
      <c r="I33" s="94"/>
      <c r="J33" s="119">
        <v>2.1</v>
      </c>
      <c r="K33" s="91"/>
      <c r="L33" s="119">
        <v>2.1</v>
      </c>
      <c r="M33" s="91"/>
      <c r="N33" s="119">
        <v>2.1</v>
      </c>
      <c r="O33" s="91"/>
      <c r="P33" s="119">
        <v>2.1</v>
      </c>
      <c r="Q33" s="67"/>
      <c r="R33" s="91"/>
      <c r="S33" s="119">
        <v>2.1</v>
      </c>
      <c r="T33" s="91"/>
      <c r="U33" s="119">
        <v>1.7</v>
      </c>
      <c r="V33" s="91"/>
      <c r="W33" s="119">
        <v>1.7</v>
      </c>
      <c r="X33" s="67"/>
      <c r="Y33" s="67"/>
      <c r="Z33" s="67"/>
      <c r="AA33" s="91"/>
      <c r="AB33" s="9">
        <v>1.7</v>
      </c>
      <c r="AC33" s="98">
        <v>1.7</v>
      </c>
      <c r="AD33" s="67"/>
      <c r="AE33" s="91"/>
      <c r="AF33" s="10">
        <v>1.7</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1057</v>
      </c>
      <c r="K35" s="91"/>
      <c r="L35" s="117" t="s">
        <v>1057</v>
      </c>
      <c r="M35" s="91"/>
      <c r="N35" s="117" t="s">
        <v>1057</v>
      </c>
      <c r="O35" s="91"/>
      <c r="P35" s="117" t="s">
        <v>1057</v>
      </c>
      <c r="Q35" s="67"/>
      <c r="R35" s="91"/>
      <c r="S35" s="117" t="s">
        <v>1057</v>
      </c>
      <c r="T35" s="91"/>
      <c r="U35" s="117" t="s">
        <v>1057</v>
      </c>
      <c r="V35" s="91"/>
      <c r="W35" s="117" t="s">
        <v>1057</v>
      </c>
      <c r="X35" s="67"/>
      <c r="Y35" s="67"/>
      <c r="Z35" s="67"/>
      <c r="AA35" s="91"/>
      <c r="AB35" s="5" t="s">
        <v>1057</v>
      </c>
      <c r="AC35" s="95" t="s">
        <v>1057</v>
      </c>
      <c r="AD35" s="67"/>
      <c r="AE35" s="91"/>
      <c r="AF35" s="6" t="s">
        <v>1057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5">
        <v>10</v>
      </c>
      <c r="V43" s="126"/>
      <c r="W43" s="120">
        <v>10</v>
      </c>
      <c r="X43" s="122"/>
      <c r="Y43" s="122"/>
      <c r="Z43" s="122"/>
      <c r="AA43" s="121"/>
      <c r="AB43" s="23">
        <v>10</v>
      </c>
      <c r="AC43" s="120">
        <v>10</v>
      </c>
      <c r="AD43" s="122"/>
      <c r="AE43" s="121"/>
      <c r="AF43" s="24">
        <v>10</v>
      </c>
    </row>
    <row r="44" spans="5:32" ht="22.5" customHeight="1" x14ac:dyDescent="0.25">
      <c r="E44" s="99" t="s">
        <v>85</v>
      </c>
      <c r="F44" s="100"/>
      <c r="G44" s="100"/>
      <c r="H44" s="100"/>
      <c r="I44" s="101"/>
      <c r="J44" s="120">
        <v>5</v>
      </c>
      <c r="K44" s="121"/>
      <c r="L44" s="120">
        <v>5</v>
      </c>
      <c r="M44" s="121"/>
      <c r="N44" s="120">
        <v>5</v>
      </c>
      <c r="O44" s="121"/>
      <c r="P44" s="120">
        <v>5</v>
      </c>
      <c r="Q44" s="122"/>
      <c r="R44" s="121"/>
      <c r="S44" s="120">
        <v>5</v>
      </c>
      <c r="T44" s="121"/>
      <c r="U44" s="120">
        <v>5</v>
      </c>
      <c r="V44" s="121"/>
      <c r="W44" s="120">
        <v>5</v>
      </c>
      <c r="X44" s="122"/>
      <c r="Y44" s="122"/>
      <c r="Z44" s="122"/>
      <c r="AA44" s="121"/>
      <c r="AB44" s="23">
        <v>5</v>
      </c>
      <c r="AC44" s="120">
        <v>5</v>
      </c>
      <c r="AD44" s="122"/>
      <c r="AE44" s="121"/>
      <c r="AF44" s="24">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88MlUitisQOaC1xaLUkoIPmvnmxMvHb9TCdDQp25D+Cxiw8eyLa8Jp4s03+5F99jtDJdT+c5psY1iSeX3IVd5A==" saltValue="OW1YVOXn/sqkb0mbq37gu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647C98BA-B727-470C-8C9B-D4EB3067249A}"/>
    <hyperlink ref="E53" location="INDEX!A1" display="Return to Index" xr:uid="{9B1566C9-FA8C-42F4-8976-C0572C9CC2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BING - Bingegang (66/22kV)</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13"/>
  <dimension ref="A1:AJ53"/>
  <sheetViews>
    <sheetView showGridLines="0" topLeftCell="A1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1812</v>
      </c>
      <c r="J3" s="69"/>
      <c r="K3" s="69"/>
      <c r="L3" s="69"/>
      <c r="M3" s="69"/>
      <c r="N3" s="69"/>
      <c r="O3" s="69"/>
      <c r="P3" s="69"/>
      <c r="Q3" s="69"/>
      <c r="R3" s="69"/>
      <c r="S3" s="69"/>
      <c r="V3" s="71" t="s">
        <v>929</v>
      </c>
      <c r="W3" s="69"/>
      <c r="Y3" s="72" t="s">
        <v>1794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1814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4.7</v>
      </c>
      <c r="K26" s="91"/>
      <c r="L26" s="116">
        <v>4.7</v>
      </c>
      <c r="M26" s="91"/>
      <c r="N26" s="116">
        <v>4.7</v>
      </c>
      <c r="O26" s="91"/>
      <c r="P26" s="116">
        <v>4.7</v>
      </c>
      <c r="Q26" s="67"/>
      <c r="R26" s="91"/>
      <c r="S26" s="116">
        <v>4.7</v>
      </c>
      <c r="T26" s="91"/>
      <c r="U26" s="116">
        <v>5.0999999999999996</v>
      </c>
      <c r="V26" s="91"/>
      <c r="W26" s="116">
        <v>5.0999999999999996</v>
      </c>
      <c r="X26" s="67"/>
      <c r="Y26" s="67"/>
      <c r="Z26" s="67"/>
      <c r="AA26" s="91"/>
      <c r="AB26" s="3">
        <v>5.0999999999999996</v>
      </c>
      <c r="AC26" s="92">
        <v>5.0999999999999996</v>
      </c>
      <c r="AD26" s="67"/>
      <c r="AE26" s="91"/>
      <c r="AF26" s="4">
        <v>5.0999999999999996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1.8</v>
      </c>
      <c r="O28" s="91"/>
      <c r="P28" s="116">
        <v>1.8</v>
      </c>
      <c r="Q28" s="67"/>
      <c r="R28" s="91"/>
      <c r="S28" s="116">
        <v>1.8</v>
      </c>
      <c r="T28" s="91"/>
      <c r="U28" s="116">
        <v>1.6</v>
      </c>
      <c r="V28" s="91"/>
      <c r="W28" s="116">
        <v>1.6</v>
      </c>
      <c r="X28" s="67"/>
      <c r="Y28" s="67"/>
      <c r="Z28" s="67"/>
      <c r="AA28" s="91"/>
      <c r="AB28" s="3">
        <v>1.6</v>
      </c>
      <c r="AC28" s="92">
        <v>1.7</v>
      </c>
      <c r="AD28" s="67"/>
      <c r="AE28" s="91"/>
      <c r="AF28" s="4">
        <v>1.7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0.92900000000000005</v>
      </c>
      <c r="K31" s="91"/>
      <c r="L31" s="118">
        <v>0.92900000000000005</v>
      </c>
      <c r="M31" s="91"/>
      <c r="N31" s="118">
        <v>0.92900000000000005</v>
      </c>
      <c r="O31" s="91"/>
      <c r="P31" s="118">
        <v>0.92900000000000005</v>
      </c>
      <c r="Q31" s="67"/>
      <c r="R31" s="91"/>
      <c r="S31" s="118">
        <v>0.92900000000000005</v>
      </c>
      <c r="T31" s="91"/>
      <c r="U31" s="118">
        <v>0.92900000000000005</v>
      </c>
      <c r="V31" s="91"/>
      <c r="W31" s="118">
        <v>0.92900000000000005</v>
      </c>
      <c r="X31" s="67"/>
      <c r="Y31" s="67"/>
      <c r="Z31" s="67"/>
      <c r="AA31" s="91"/>
      <c r="AB31" s="7">
        <v>0.92900000000000005</v>
      </c>
      <c r="AC31" s="96">
        <v>0.92900000000000005</v>
      </c>
      <c r="AD31" s="67"/>
      <c r="AE31" s="91"/>
      <c r="AF31" s="8">
        <v>0.92900000000000005</v>
      </c>
    </row>
    <row r="32" spans="4:32" ht="13.15" customHeight="1" x14ac:dyDescent="0.25">
      <c r="E32" s="93" t="s">
        <v>40</v>
      </c>
      <c r="F32" s="67"/>
      <c r="G32" s="67"/>
      <c r="H32" s="67"/>
      <c r="I32" s="94"/>
      <c r="J32" s="116">
        <v>0.8</v>
      </c>
      <c r="K32" s="91"/>
      <c r="L32" s="116">
        <v>0.8</v>
      </c>
      <c r="M32" s="91"/>
      <c r="N32" s="116">
        <v>0.8</v>
      </c>
      <c r="O32" s="91"/>
      <c r="P32" s="116">
        <v>0.8</v>
      </c>
      <c r="Q32" s="67"/>
      <c r="R32" s="91"/>
      <c r="S32" s="116">
        <v>0.8</v>
      </c>
      <c r="T32" s="91"/>
      <c r="U32" s="116">
        <v>0.8</v>
      </c>
      <c r="V32" s="91"/>
      <c r="W32" s="116">
        <v>0.8</v>
      </c>
      <c r="X32" s="67"/>
      <c r="Y32" s="67"/>
      <c r="Z32" s="67"/>
      <c r="AA32" s="91"/>
      <c r="AB32" s="3">
        <v>0.8</v>
      </c>
      <c r="AC32" s="92">
        <v>0.8</v>
      </c>
      <c r="AD32" s="67"/>
      <c r="AE32" s="91"/>
      <c r="AF32" s="4">
        <v>0.8</v>
      </c>
    </row>
    <row r="33" spans="5:32" ht="13.15" customHeight="1" x14ac:dyDescent="0.25">
      <c r="E33" s="97" t="s">
        <v>44</v>
      </c>
      <c r="F33" s="67"/>
      <c r="G33" s="67"/>
      <c r="H33" s="67"/>
      <c r="I33" s="94"/>
      <c r="J33" s="119">
        <v>1.6</v>
      </c>
      <c r="K33" s="91"/>
      <c r="L33" s="119">
        <v>1.6</v>
      </c>
      <c r="M33" s="91"/>
      <c r="N33" s="119">
        <v>1.7</v>
      </c>
      <c r="O33" s="91"/>
      <c r="P33" s="119">
        <v>1.7</v>
      </c>
      <c r="Q33" s="67"/>
      <c r="R33" s="91"/>
      <c r="S33" s="119">
        <v>1.7</v>
      </c>
      <c r="T33" s="91"/>
      <c r="U33" s="119">
        <v>1.6</v>
      </c>
      <c r="V33" s="91"/>
      <c r="W33" s="119">
        <v>1.6</v>
      </c>
      <c r="X33" s="67"/>
      <c r="Y33" s="67"/>
      <c r="Z33" s="67"/>
      <c r="AA33" s="91"/>
      <c r="AB33" s="9">
        <v>1.6</v>
      </c>
      <c r="AC33" s="98">
        <v>1.6</v>
      </c>
      <c r="AD33" s="67"/>
      <c r="AE33" s="91"/>
      <c r="AF33" s="10">
        <v>1.6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6">
        <v>0.8</v>
      </c>
      <c r="K36" s="91"/>
      <c r="L36" s="116">
        <v>0.8</v>
      </c>
      <c r="M36" s="91"/>
      <c r="N36" s="116">
        <v>0.9</v>
      </c>
      <c r="O36" s="91"/>
      <c r="P36" s="116">
        <v>0.9</v>
      </c>
      <c r="Q36" s="67"/>
      <c r="R36" s="91"/>
      <c r="S36" s="116">
        <v>0.9</v>
      </c>
      <c r="T36" s="91"/>
      <c r="U36" s="116">
        <v>0.8</v>
      </c>
      <c r="V36" s="91"/>
      <c r="W36" s="116">
        <v>0.8</v>
      </c>
      <c r="X36" s="67"/>
      <c r="Y36" s="67"/>
      <c r="Z36" s="67"/>
      <c r="AA36" s="91"/>
      <c r="AB36" s="3">
        <v>0.8</v>
      </c>
      <c r="AC36" s="92">
        <v>0.8</v>
      </c>
      <c r="AD36" s="67"/>
      <c r="AE36" s="91"/>
      <c r="AF36" s="4">
        <v>0.8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v>
      </c>
      <c r="K43" s="103"/>
      <c r="L43" s="102">
        <v>3</v>
      </c>
      <c r="M43" s="103"/>
      <c r="N43" s="102">
        <v>3</v>
      </c>
      <c r="O43" s="103"/>
      <c r="P43" s="102">
        <v>3</v>
      </c>
      <c r="Q43" s="100"/>
      <c r="R43" s="103"/>
      <c r="S43" s="102">
        <v>3</v>
      </c>
      <c r="T43" s="103"/>
      <c r="U43" s="113">
        <v>3</v>
      </c>
      <c r="V43" s="114"/>
      <c r="W43" s="102">
        <v>3</v>
      </c>
      <c r="X43" s="100"/>
      <c r="Y43" s="100"/>
      <c r="Z43" s="100"/>
      <c r="AA43" s="103"/>
      <c r="AB43" s="18">
        <v>3</v>
      </c>
      <c r="AC43" s="102">
        <v>3</v>
      </c>
      <c r="AD43" s="100"/>
      <c r="AE43" s="103"/>
      <c r="AF43" s="19">
        <v>3</v>
      </c>
    </row>
    <row r="44" spans="5:32" ht="22.5" customHeight="1" x14ac:dyDescent="0.25">
      <c r="E44" s="99" t="s">
        <v>85</v>
      </c>
      <c r="F44" s="100"/>
      <c r="G44" s="100"/>
      <c r="H44" s="100"/>
      <c r="I44" s="101"/>
      <c r="J44" s="102">
        <v>0.75</v>
      </c>
      <c r="K44" s="103"/>
      <c r="L44" s="102">
        <v>0.75</v>
      </c>
      <c r="M44" s="103"/>
      <c r="N44" s="102">
        <v>0.75</v>
      </c>
      <c r="O44" s="103"/>
      <c r="P44" s="102">
        <v>0.75</v>
      </c>
      <c r="Q44" s="100"/>
      <c r="R44" s="103"/>
      <c r="S44" s="102">
        <v>0.75</v>
      </c>
      <c r="T44" s="103"/>
      <c r="U44" s="102">
        <v>0.75</v>
      </c>
      <c r="V44" s="103"/>
      <c r="W44" s="102">
        <v>0.75</v>
      </c>
      <c r="X44" s="100"/>
      <c r="Y44" s="100"/>
      <c r="Z44" s="100"/>
      <c r="AA44" s="103"/>
      <c r="AB44" s="18">
        <v>0.75</v>
      </c>
      <c r="AC44" s="102">
        <v>0.75</v>
      </c>
      <c r="AD44" s="100"/>
      <c r="AE44" s="103"/>
      <c r="AF44" s="19">
        <v>0.75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35auCGvnm2SN9ExsMs6Nrdk2yjqoX5o/x2Diw9cr9eJUnBJ+Ty1No11wfWZdFbsubjpRm6SOybsmbCzO+Ofgw==" saltValue="KT2KJfpkLxGr6oK1mbLAu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3431B1D-3176-48BE-BC58-D94A52CB4B01}"/>
    <hyperlink ref="E53" location="INDEX!A1" display="Return to Index" xr:uid="{20C9C973-4210-4AF2-80AB-475BB7BBCDD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PERA - Peranga (33/11kV)</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16"/>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1815</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1816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1817</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1818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33.200000000000003</v>
      </c>
      <c r="K26" s="91"/>
      <c r="L26" s="116">
        <v>33.200000000000003</v>
      </c>
      <c r="M26" s="91"/>
      <c r="N26" s="116">
        <v>33.200000000000003</v>
      </c>
      <c r="O26" s="91"/>
      <c r="P26" s="116">
        <v>33.200000000000003</v>
      </c>
      <c r="Q26" s="67"/>
      <c r="R26" s="91"/>
      <c r="S26" s="116">
        <v>33.200000000000003</v>
      </c>
      <c r="T26" s="91"/>
      <c r="U26" s="116">
        <v>37.200000000000003</v>
      </c>
      <c r="V26" s="91"/>
      <c r="W26" s="116">
        <v>37.200000000000003</v>
      </c>
      <c r="X26" s="67"/>
      <c r="Y26" s="67"/>
      <c r="Z26" s="67"/>
      <c r="AA26" s="91"/>
      <c r="AB26" s="3">
        <v>37.200000000000003</v>
      </c>
      <c r="AC26" s="92">
        <v>37.200000000000003</v>
      </c>
      <c r="AD26" s="67"/>
      <c r="AE26" s="91"/>
      <c r="AF26" s="4">
        <v>37.200000000000003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18.2</v>
      </c>
      <c r="K28" s="91"/>
      <c r="L28" s="116">
        <v>18.399999999999999</v>
      </c>
      <c r="M28" s="91"/>
      <c r="N28" s="116">
        <v>18.600000000000001</v>
      </c>
      <c r="O28" s="91"/>
      <c r="P28" s="116">
        <v>18.8</v>
      </c>
      <c r="Q28" s="67"/>
      <c r="R28" s="91"/>
      <c r="S28" s="116">
        <v>18.899999999999999</v>
      </c>
      <c r="T28" s="91"/>
      <c r="U28" s="116">
        <v>14.5</v>
      </c>
      <c r="V28" s="91"/>
      <c r="W28" s="116">
        <v>14.6</v>
      </c>
      <c r="X28" s="67"/>
      <c r="Y28" s="67"/>
      <c r="Z28" s="67"/>
      <c r="AA28" s="91"/>
      <c r="AB28" s="3">
        <v>14.8</v>
      </c>
      <c r="AC28" s="92">
        <v>14.9</v>
      </c>
      <c r="AD28" s="67"/>
      <c r="AE28" s="91"/>
      <c r="AF28" s="4">
        <v>15.1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19.100000000000001</v>
      </c>
      <c r="K32" s="91"/>
      <c r="L32" s="116">
        <v>19.100000000000001</v>
      </c>
      <c r="M32" s="91"/>
      <c r="N32" s="116">
        <v>19.100000000000001</v>
      </c>
      <c r="O32" s="91"/>
      <c r="P32" s="116">
        <v>19.100000000000001</v>
      </c>
      <c r="Q32" s="67"/>
      <c r="R32" s="91"/>
      <c r="S32" s="116">
        <v>19.100000000000001</v>
      </c>
      <c r="T32" s="91"/>
      <c r="U32" s="116">
        <v>21</v>
      </c>
      <c r="V32" s="91"/>
      <c r="W32" s="116">
        <v>21</v>
      </c>
      <c r="X32" s="67"/>
      <c r="Y32" s="67"/>
      <c r="Z32" s="67"/>
      <c r="AA32" s="91"/>
      <c r="AB32" s="3">
        <v>21</v>
      </c>
      <c r="AC32" s="92">
        <v>21</v>
      </c>
      <c r="AD32" s="67"/>
      <c r="AE32" s="91"/>
      <c r="AF32" s="4">
        <v>21</v>
      </c>
    </row>
    <row r="33" spans="5:32" ht="13.15" customHeight="1" x14ac:dyDescent="0.25">
      <c r="E33" s="97" t="s">
        <v>44</v>
      </c>
      <c r="F33" s="67"/>
      <c r="G33" s="67"/>
      <c r="H33" s="67"/>
      <c r="I33" s="94"/>
      <c r="J33" s="119">
        <v>17</v>
      </c>
      <c r="K33" s="91"/>
      <c r="L33" s="119">
        <v>17.2</v>
      </c>
      <c r="M33" s="91"/>
      <c r="N33" s="119">
        <v>17.3</v>
      </c>
      <c r="O33" s="91"/>
      <c r="P33" s="119">
        <v>17.5</v>
      </c>
      <c r="Q33" s="67"/>
      <c r="R33" s="91"/>
      <c r="S33" s="119">
        <v>17.600000000000001</v>
      </c>
      <c r="T33" s="91"/>
      <c r="U33" s="119">
        <v>13.9</v>
      </c>
      <c r="V33" s="91"/>
      <c r="W33" s="119">
        <v>13.9</v>
      </c>
      <c r="X33" s="67"/>
      <c r="Y33" s="67"/>
      <c r="Z33" s="67"/>
      <c r="AA33" s="91"/>
      <c r="AB33" s="9">
        <v>14.1</v>
      </c>
      <c r="AC33" s="98">
        <v>14.3</v>
      </c>
      <c r="AD33" s="67"/>
      <c r="AE33" s="91"/>
      <c r="AF33" s="10">
        <v>14.4</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v>
      </c>
      <c r="K39" s="91"/>
      <c r="L39" s="116">
        <v>4</v>
      </c>
      <c r="M39" s="91"/>
      <c r="N39" s="116">
        <v>4</v>
      </c>
      <c r="O39" s="91"/>
      <c r="P39" s="116">
        <v>4</v>
      </c>
      <c r="Q39" s="67"/>
      <c r="R39" s="91"/>
      <c r="S39" s="116">
        <v>4</v>
      </c>
      <c r="T39" s="91"/>
      <c r="U39" s="116">
        <v>4</v>
      </c>
      <c r="V39" s="91"/>
      <c r="W39" s="116">
        <v>4</v>
      </c>
      <c r="X39" s="67"/>
      <c r="Y39" s="67"/>
      <c r="Z39" s="67"/>
      <c r="AA39" s="91"/>
      <c r="AB39" s="3">
        <v>4</v>
      </c>
      <c r="AC39" s="92">
        <v>4</v>
      </c>
      <c r="AD39" s="67"/>
      <c r="AE39" s="91"/>
      <c r="AF39" s="4">
        <v>4</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25</v>
      </c>
      <c r="K43" s="103"/>
      <c r="L43" s="102">
        <v>25</v>
      </c>
      <c r="M43" s="103"/>
      <c r="N43" s="102">
        <v>25</v>
      </c>
      <c r="O43" s="103"/>
      <c r="P43" s="102">
        <v>25</v>
      </c>
      <c r="Q43" s="100"/>
      <c r="R43" s="103"/>
      <c r="S43" s="102">
        <v>25</v>
      </c>
      <c r="T43" s="103"/>
      <c r="U43" s="113">
        <v>25</v>
      </c>
      <c r="V43" s="114"/>
      <c r="W43" s="102">
        <v>25</v>
      </c>
      <c r="X43" s="100"/>
      <c r="Y43" s="100"/>
      <c r="Z43" s="100"/>
      <c r="AA43" s="103"/>
      <c r="AB43" s="18">
        <v>25</v>
      </c>
      <c r="AC43" s="102">
        <v>25</v>
      </c>
      <c r="AD43" s="100"/>
      <c r="AE43" s="103"/>
      <c r="AF43" s="19">
        <v>25</v>
      </c>
    </row>
    <row r="44" spans="5:32" ht="22.5" customHeight="1" x14ac:dyDescent="0.25">
      <c r="E44" s="99" t="s">
        <v>85</v>
      </c>
      <c r="F44" s="100"/>
      <c r="G44" s="100"/>
      <c r="H44" s="100"/>
      <c r="I44" s="101"/>
      <c r="J44" s="102">
        <v>12.5</v>
      </c>
      <c r="K44" s="103"/>
      <c r="L44" s="102">
        <v>12.5</v>
      </c>
      <c r="M44" s="103"/>
      <c r="N44" s="102">
        <v>12.5</v>
      </c>
      <c r="O44" s="103"/>
      <c r="P44" s="102">
        <v>12.5</v>
      </c>
      <c r="Q44" s="100"/>
      <c r="R44" s="103"/>
      <c r="S44" s="102">
        <v>12.5</v>
      </c>
      <c r="T44" s="103"/>
      <c r="U44" s="102">
        <v>12.5</v>
      </c>
      <c r="V44" s="103"/>
      <c r="W44" s="102">
        <v>12.5</v>
      </c>
      <c r="X44" s="100"/>
      <c r="Y44" s="100"/>
      <c r="Z44" s="100"/>
      <c r="AA44" s="103"/>
      <c r="AB44" s="18">
        <v>12.5</v>
      </c>
      <c r="AC44" s="102">
        <v>12.5</v>
      </c>
      <c r="AD44" s="100"/>
      <c r="AE44" s="103"/>
      <c r="AF44" s="19">
        <v>12.5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vYdV7msKB02USYTPydtxzNe/Zb6ItFt1SJXuyQ1xj5OrtAx0yO8VMqDnYNhEmCX7J1IGRRDWi1ngpyOfJvVBg==" saltValue="4dZ2xoCPP1Oioud6YFxk1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1324404-B9B7-4A6A-98E3-66E21418788A}"/>
    <hyperlink ref="E53" location="INDEX!A1" display="Return to Index" xr:uid="{CB0A94D2-04B4-49F0-93FD-E9628DB729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PIAL - Pialba (66/11kV)</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17"/>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1820</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1821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1822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12</v>
      </c>
      <c r="V26" s="91"/>
      <c r="W26" s="116">
        <v>12</v>
      </c>
      <c r="X26" s="67"/>
      <c r="Y26" s="67"/>
      <c r="Z26" s="67"/>
      <c r="AA26" s="91"/>
      <c r="AB26" s="3">
        <v>12</v>
      </c>
      <c r="AC26" s="92">
        <v>12</v>
      </c>
      <c r="AD26" s="67"/>
      <c r="AE26" s="91"/>
      <c r="AF26" s="4">
        <v>12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3.5</v>
      </c>
      <c r="K28" s="91"/>
      <c r="L28" s="116">
        <v>3.5</v>
      </c>
      <c r="M28" s="91"/>
      <c r="N28" s="116">
        <v>3.6</v>
      </c>
      <c r="O28" s="91"/>
      <c r="P28" s="116">
        <v>3.6</v>
      </c>
      <c r="Q28" s="67"/>
      <c r="R28" s="91"/>
      <c r="S28" s="116">
        <v>3.6</v>
      </c>
      <c r="T28" s="91"/>
      <c r="U28" s="116">
        <v>2.1</v>
      </c>
      <c r="V28" s="91"/>
      <c r="W28" s="116">
        <v>2.1</v>
      </c>
      <c r="X28" s="67"/>
      <c r="Y28" s="67"/>
      <c r="Z28" s="67"/>
      <c r="AA28" s="91"/>
      <c r="AB28" s="3">
        <v>2.1</v>
      </c>
      <c r="AC28" s="92">
        <v>2.2000000000000002</v>
      </c>
      <c r="AD28" s="67"/>
      <c r="AE28" s="91"/>
      <c r="AF28" s="4">
        <v>2.2000000000000002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0.94399999999999995</v>
      </c>
      <c r="K31" s="91"/>
      <c r="L31" s="118">
        <v>0.94399999999999995</v>
      </c>
      <c r="M31" s="91"/>
      <c r="N31" s="118">
        <v>0.94399999999999995</v>
      </c>
      <c r="O31" s="91"/>
      <c r="P31" s="118">
        <v>0.94399999999999995</v>
      </c>
      <c r="Q31" s="67"/>
      <c r="R31" s="91"/>
      <c r="S31" s="118">
        <v>0.94399999999999995</v>
      </c>
      <c r="T31" s="91"/>
      <c r="U31" s="118">
        <v>0.98199999999999998</v>
      </c>
      <c r="V31" s="91"/>
      <c r="W31" s="118">
        <v>0.98199999999999998</v>
      </c>
      <c r="X31" s="67"/>
      <c r="Y31" s="67"/>
      <c r="Z31" s="67"/>
      <c r="AA31" s="91"/>
      <c r="AB31" s="7">
        <v>0.98199999999999998</v>
      </c>
      <c r="AC31" s="96">
        <v>0.98199999999999998</v>
      </c>
      <c r="AD31" s="67"/>
      <c r="AE31" s="91"/>
      <c r="AF31" s="8">
        <v>0.98199999999999998</v>
      </c>
    </row>
    <row r="32" spans="4:32" ht="13.15" customHeight="1" x14ac:dyDescent="0.25">
      <c r="E32" s="93" t="s">
        <v>40</v>
      </c>
      <c r="F32" s="67"/>
      <c r="G32" s="67"/>
      <c r="H32" s="67"/>
      <c r="I32" s="94"/>
      <c r="J32" s="116">
        <v>6.3</v>
      </c>
      <c r="K32" s="91"/>
      <c r="L32" s="116">
        <v>6.3</v>
      </c>
      <c r="M32" s="91"/>
      <c r="N32" s="116">
        <v>6.3</v>
      </c>
      <c r="O32" s="91"/>
      <c r="P32" s="116">
        <v>6.3</v>
      </c>
      <c r="Q32" s="67"/>
      <c r="R32" s="91"/>
      <c r="S32" s="116">
        <v>6.3</v>
      </c>
      <c r="T32" s="91"/>
      <c r="U32" s="116">
        <v>6.5</v>
      </c>
      <c r="V32" s="91"/>
      <c r="W32" s="116">
        <v>6.5</v>
      </c>
      <c r="X32" s="67"/>
      <c r="Y32" s="67"/>
      <c r="Z32" s="67"/>
      <c r="AA32" s="91"/>
      <c r="AB32" s="3">
        <v>6.5</v>
      </c>
      <c r="AC32" s="92">
        <v>6.5</v>
      </c>
      <c r="AD32" s="67"/>
      <c r="AE32" s="91"/>
      <c r="AF32" s="4">
        <v>6.5</v>
      </c>
    </row>
    <row r="33" spans="5:32" ht="13.15" customHeight="1" x14ac:dyDescent="0.25">
      <c r="E33" s="97" t="s">
        <v>44</v>
      </c>
      <c r="F33" s="67"/>
      <c r="G33" s="67"/>
      <c r="H33" s="67"/>
      <c r="I33" s="94"/>
      <c r="J33" s="119">
        <v>3.2</v>
      </c>
      <c r="K33" s="91"/>
      <c r="L33" s="119">
        <v>3.3</v>
      </c>
      <c r="M33" s="91"/>
      <c r="N33" s="119">
        <v>3.3</v>
      </c>
      <c r="O33" s="91"/>
      <c r="P33" s="119">
        <v>3.3</v>
      </c>
      <c r="Q33" s="67"/>
      <c r="R33" s="91"/>
      <c r="S33" s="119">
        <v>3.3</v>
      </c>
      <c r="T33" s="91"/>
      <c r="U33" s="119">
        <v>1.9</v>
      </c>
      <c r="V33" s="91"/>
      <c r="W33" s="119">
        <v>1.9</v>
      </c>
      <c r="X33" s="67"/>
      <c r="Y33" s="67"/>
      <c r="Z33" s="67"/>
      <c r="AA33" s="91"/>
      <c r="AB33" s="9">
        <v>2</v>
      </c>
      <c r="AC33" s="98">
        <v>2</v>
      </c>
      <c r="AD33" s="67"/>
      <c r="AE33" s="91"/>
      <c r="AF33" s="10">
        <v>2</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kQcynC0c+5yGd4wA9LwEZuxFT4JDQ80XjxK8h6yTrUXDw2j1S5he2Y88AlJJCSr/jt4zN+o/UFPpBRcchIlIw==" saltValue="pgtRKaXNI2uqmVE9FAhNe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E815695-280D-494B-B24F-D8B91BB621F0}"/>
    <hyperlink ref="E53" location="INDEX!A1" display="Return to Index" xr:uid="{4FA60B37-6F96-40D0-8811-69B99F89585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PINN - Pinnacle (66/11kV)</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18"/>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1823</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3.46</v>
      </c>
      <c r="K26" s="91"/>
      <c r="L26" s="183">
        <v>3.46</v>
      </c>
      <c r="M26" s="91"/>
      <c r="N26" s="183">
        <v>3.46</v>
      </c>
      <c r="O26" s="91"/>
      <c r="P26" s="116">
        <v>3.46</v>
      </c>
      <c r="Q26" s="67"/>
      <c r="R26" s="91"/>
      <c r="S26" s="183">
        <v>3.46</v>
      </c>
      <c r="T26" s="91"/>
      <c r="U26" s="116">
        <v>4.25</v>
      </c>
      <c r="V26" s="91"/>
      <c r="W26" s="116">
        <v>4.25</v>
      </c>
      <c r="X26" s="67"/>
      <c r="Y26" s="67"/>
      <c r="Z26" s="67"/>
      <c r="AA26" s="91"/>
      <c r="AB26" s="43">
        <v>4.25</v>
      </c>
      <c r="AC26" s="184">
        <v>4.25</v>
      </c>
      <c r="AD26" s="67"/>
      <c r="AE26" s="91"/>
      <c r="AF26" s="4">
        <v>4.25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1.8</v>
      </c>
      <c r="O28" s="91"/>
      <c r="P28" s="116">
        <v>1.8</v>
      </c>
      <c r="Q28" s="67"/>
      <c r="R28" s="91"/>
      <c r="S28" s="116">
        <v>1.8</v>
      </c>
      <c r="T28" s="91"/>
      <c r="U28" s="116">
        <v>2.2000000000000002</v>
      </c>
      <c r="V28" s="91"/>
      <c r="W28" s="116">
        <v>2.2000000000000002</v>
      </c>
      <c r="X28" s="67"/>
      <c r="Y28" s="67"/>
      <c r="Z28" s="67"/>
      <c r="AA28" s="91"/>
      <c r="AB28" s="3">
        <v>2.2000000000000002</v>
      </c>
      <c r="AC28" s="92">
        <v>2.2000000000000002</v>
      </c>
      <c r="AD28" s="67"/>
      <c r="AE28" s="91"/>
      <c r="AF28" s="4">
        <v>2.2000000000000002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0.72899999999999998</v>
      </c>
      <c r="K31" s="91"/>
      <c r="L31" s="118">
        <v>0.72899999999999998</v>
      </c>
      <c r="M31" s="91"/>
      <c r="N31" s="118">
        <v>0.72899999999999998</v>
      </c>
      <c r="O31" s="91"/>
      <c r="P31" s="118">
        <v>0.72899999999999998</v>
      </c>
      <c r="Q31" s="67"/>
      <c r="R31" s="91"/>
      <c r="S31" s="118">
        <v>0.72899999999999998</v>
      </c>
      <c r="T31" s="91"/>
      <c r="U31" s="118">
        <v>0.64300000000000002</v>
      </c>
      <c r="V31" s="91"/>
      <c r="W31" s="118">
        <v>0.64300000000000002</v>
      </c>
      <c r="X31" s="67"/>
      <c r="Y31" s="67"/>
      <c r="Z31" s="67"/>
      <c r="AA31" s="91"/>
      <c r="AB31" s="7">
        <v>0.64300000000000002</v>
      </c>
      <c r="AC31" s="96">
        <v>0.64300000000000002</v>
      </c>
      <c r="AD31" s="67"/>
      <c r="AE31" s="91"/>
      <c r="AF31" s="8">
        <v>0.64300000000000002</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1.7</v>
      </c>
      <c r="K33" s="91"/>
      <c r="L33" s="119">
        <v>1.7</v>
      </c>
      <c r="M33" s="91"/>
      <c r="N33" s="119">
        <v>1.7</v>
      </c>
      <c r="O33" s="91"/>
      <c r="P33" s="119">
        <v>1.7</v>
      </c>
      <c r="Q33" s="67"/>
      <c r="R33" s="91"/>
      <c r="S33" s="119">
        <v>1.7</v>
      </c>
      <c r="T33" s="91"/>
      <c r="U33" s="119">
        <v>2</v>
      </c>
      <c r="V33" s="91"/>
      <c r="W33" s="119">
        <v>2</v>
      </c>
      <c r="X33" s="67"/>
      <c r="Y33" s="67"/>
      <c r="Z33" s="67"/>
      <c r="AA33" s="91"/>
      <c r="AB33" s="9">
        <v>2.1</v>
      </c>
      <c r="AC33" s="98">
        <v>2.1</v>
      </c>
      <c r="AD33" s="67"/>
      <c r="AE33" s="91"/>
      <c r="AF33" s="10">
        <v>2.1</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1187</v>
      </c>
      <c r="K35" s="91"/>
      <c r="L35" s="117" t="s">
        <v>1187</v>
      </c>
      <c r="M35" s="91"/>
      <c r="N35" s="117" t="s">
        <v>1187</v>
      </c>
      <c r="O35" s="91"/>
      <c r="P35" s="117" t="s">
        <v>1187</v>
      </c>
      <c r="Q35" s="67"/>
      <c r="R35" s="91"/>
      <c r="S35" s="117" t="s">
        <v>1187</v>
      </c>
      <c r="T35" s="91"/>
      <c r="U35" s="117" t="s">
        <v>1187</v>
      </c>
      <c r="V35" s="91"/>
      <c r="W35" s="117" t="s">
        <v>1187</v>
      </c>
      <c r="X35" s="67"/>
      <c r="Y35" s="67"/>
      <c r="Z35" s="67"/>
      <c r="AA35" s="91"/>
      <c r="AB35" s="5" t="s">
        <v>1187</v>
      </c>
      <c r="AC35" s="95" t="s">
        <v>1187</v>
      </c>
      <c r="AD35" s="67"/>
      <c r="AE35" s="91"/>
      <c r="AF35" s="6" t="s">
        <v>1187</v>
      </c>
    </row>
    <row r="36" spans="5:32" ht="13.15" customHeight="1" x14ac:dyDescent="0.25">
      <c r="E36" s="93" t="s">
        <v>56</v>
      </c>
      <c r="F36" s="67"/>
      <c r="G36" s="67"/>
      <c r="H36" s="67"/>
      <c r="I36" s="94"/>
      <c r="J36" s="116">
        <v>1.7</v>
      </c>
      <c r="K36" s="91"/>
      <c r="L36" s="116">
        <v>1.7</v>
      </c>
      <c r="M36" s="91"/>
      <c r="N36" s="116">
        <v>1.7</v>
      </c>
      <c r="O36" s="91"/>
      <c r="P36" s="116">
        <v>1.7</v>
      </c>
      <c r="Q36" s="67"/>
      <c r="R36" s="91"/>
      <c r="S36" s="116">
        <v>1.7</v>
      </c>
      <c r="T36" s="91"/>
      <c r="U36" s="116">
        <v>2</v>
      </c>
      <c r="V36" s="91"/>
      <c r="W36" s="116">
        <v>2</v>
      </c>
      <c r="X36" s="67"/>
      <c r="Y36" s="67"/>
      <c r="Z36" s="67"/>
      <c r="AA36" s="91"/>
      <c r="AB36" s="3">
        <v>2.1</v>
      </c>
      <c r="AC36" s="92">
        <v>2.1</v>
      </c>
      <c r="AD36" s="67"/>
      <c r="AE36" s="91"/>
      <c r="AF36" s="4">
        <v>2.1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0.3</v>
      </c>
      <c r="K39" s="91"/>
      <c r="L39" s="116">
        <v>0.3</v>
      </c>
      <c r="M39" s="91"/>
      <c r="N39" s="116">
        <v>0.3</v>
      </c>
      <c r="O39" s="91"/>
      <c r="P39" s="116">
        <v>0.3</v>
      </c>
      <c r="Q39" s="67"/>
      <c r="R39" s="91"/>
      <c r="S39" s="116">
        <v>0.3</v>
      </c>
      <c r="T39" s="91"/>
      <c r="U39" s="116">
        <v>0.3</v>
      </c>
      <c r="V39" s="91"/>
      <c r="W39" s="116">
        <v>0.3</v>
      </c>
      <c r="X39" s="67"/>
      <c r="Y39" s="67"/>
      <c r="Z39" s="67"/>
      <c r="AA39" s="91"/>
      <c r="AB39" s="3">
        <v>0.3</v>
      </c>
      <c r="AC39" s="92">
        <v>0.3</v>
      </c>
      <c r="AD39" s="67"/>
      <c r="AE39" s="91"/>
      <c r="AF39" s="4">
        <v>0.3</v>
      </c>
    </row>
    <row r="40" spans="5:32" x14ac:dyDescent="0.25">
      <c r="E40" s="93" t="s">
        <v>73</v>
      </c>
      <c r="F40" s="67"/>
      <c r="G40" s="67"/>
      <c r="H40" s="67"/>
      <c r="I40" s="94"/>
      <c r="J40" s="116">
        <v>2.6</v>
      </c>
      <c r="K40" s="91"/>
      <c r="L40" s="116">
        <v>2.6</v>
      </c>
      <c r="M40" s="91"/>
      <c r="N40" s="116">
        <v>2.6</v>
      </c>
      <c r="O40" s="91"/>
      <c r="P40" s="116">
        <v>2.6</v>
      </c>
      <c r="Q40" s="67"/>
      <c r="R40" s="91"/>
      <c r="S40" s="116">
        <v>2.6</v>
      </c>
      <c r="T40" s="91"/>
      <c r="U40" s="116">
        <v>2.7</v>
      </c>
      <c r="V40" s="91"/>
      <c r="W40" s="116">
        <v>2.7</v>
      </c>
      <c r="X40" s="67"/>
      <c r="Y40" s="67"/>
      <c r="Z40" s="67"/>
      <c r="AA40" s="91"/>
      <c r="AB40" s="3">
        <v>2.7</v>
      </c>
      <c r="AC40" s="92">
        <v>2.7</v>
      </c>
      <c r="AD40" s="67"/>
      <c r="AE40" s="91"/>
      <c r="AF40" s="4">
        <v>2.7</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3.15</v>
      </c>
      <c r="K43" s="103"/>
      <c r="L43" s="102">
        <v>3.15</v>
      </c>
      <c r="M43" s="103"/>
      <c r="N43" s="102">
        <v>3.15</v>
      </c>
      <c r="O43" s="103"/>
      <c r="P43" s="102">
        <v>3.15</v>
      </c>
      <c r="Q43" s="100"/>
      <c r="R43" s="103"/>
      <c r="S43" s="102">
        <v>3.15</v>
      </c>
      <c r="T43" s="103"/>
      <c r="U43" s="113">
        <v>3.15</v>
      </c>
      <c r="V43" s="114"/>
      <c r="W43" s="102">
        <v>3.15</v>
      </c>
      <c r="X43" s="100"/>
      <c r="Y43" s="100"/>
      <c r="Z43" s="100"/>
      <c r="AA43" s="103"/>
      <c r="AB43" s="18">
        <v>3.15</v>
      </c>
      <c r="AC43" s="102">
        <v>3.15</v>
      </c>
      <c r="AD43" s="100"/>
      <c r="AE43" s="103"/>
      <c r="AF43" s="19">
        <v>3.15</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6"/>
      <c r="V45" s="91"/>
      <c r="W45" s="116"/>
      <c r="X45" s="67"/>
      <c r="Y45" s="67"/>
      <c r="Z45" s="67"/>
      <c r="AA45" s="91"/>
      <c r="AB45" s="3"/>
      <c r="AC45" s="92"/>
      <c r="AD45" s="67"/>
      <c r="AE45" s="91"/>
      <c r="AF45" s="4"/>
    </row>
    <row r="46" spans="5:32" x14ac:dyDescent="0.25">
      <c r="E46" s="93" t="s">
        <v>93</v>
      </c>
      <c r="F46" s="67"/>
      <c r="G46" s="67"/>
      <c r="H46" s="67"/>
      <c r="I46" s="94"/>
      <c r="J46" s="117"/>
      <c r="K46" s="91"/>
      <c r="L46" s="117"/>
      <c r="M46" s="91"/>
      <c r="N46" s="117"/>
      <c r="O46" s="91"/>
      <c r="P46" s="117"/>
      <c r="Q46" s="67"/>
      <c r="R46" s="91"/>
      <c r="S46" s="117"/>
      <c r="T46" s="91"/>
      <c r="U46" s="116"/>
      <c r="V46" s="91"/>
      <c r="W46" s="116"/>
      <c r="X46" s="67"/>
      <c r="Y46" s="67"/>
      <c r="Z46" s="67"/>
      <c r="AA46" s="91"/>
      <c r="AB46" s="3"/>
      <c r="AC46" s="92"/>
      <c r="AD46" s="67"/>
      <c r="AE46" s="91"/>
      <c r="AF46" s="4"/>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51" t="s">
        <v>953</v>
      </c>
      <c r="K48" s="105"/>
      <c r="L48" s="151" t="s">
        <v>953</v>
      </c>
      <c r="M48" s="105"/>
      <c r="N48" s="151" t="s">
        <v>953</v>
      </c>
      <c r="O48" s="105"/>
      <c r="P48" s="151" t="s">
        <v>953</v>
      </c>
      <c r="Q48" s="112"/>
      <c r="R48" s="105"/>
      <c r="S48" s="151" t="s">
        <v>953</v>
      </c>
      <c r="T48" s="105"/>
      <c r="U48" s="152" t="s">
        <v>953</v>
      </c>
      <c r="V48" s="107"/>
      <c r="W48" s="152" t="s">
        <v>953</v>
      </c>
      <c r="X48" s="108"/>
      <c r="Y48" s="108"/>
      <c r="Z48" s="108"/>
      <c r="AA48" s="107"/>
      <c r="AB48" s="49" t="s">
        <v>953</v>
      </c>
      <c r="AC48" s="153" t="s">
        <v>953</v>
      </c>
      <c r="AD48" s="108"/>
      <c r="AE48" s="107"/>
      <c r="AF48" s="44"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RTdcjoo1MRzRNE71s8PifDfz2knoRZPZC/QoBuP18AGxPPv+sb1pLjrmtXU/J040PQ13h5XFk3i5rVaUf6rmQ==" saltValue="yU/kQhpAXTc6m81kL4PQu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8A59C60-AF22-49CC-AF3A-8EFAAFD0D823}"/>
    <hyperlink ref="E53" location="INDEX!A1" display="Return to Index" xr:uid="{B6A26713-85F7-48B7-B66E-6DE18ABC294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PIRR - Pirrinuan (33/11kV)</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1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1827</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1828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1829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30.6</v>
      </c>
      <c r="K26" s="91"/>
      <c r="L26" s="116">
        <v>30.6</v>
      </c>
      <c r="M26" s="91"/>
      <c r="N26" s="116">
        <v>30.6</v>
      </c>
      <c r="O26" s="91"/>
      <c r="P26" s="116">
        <v>30.6</v>
      </c>
      <c r="Q26" s="67"/>
      <c r="R26" s="91"/>
      <c r="S26" s="116">
        <v>30.6</v>
      </c>
      <c r="T26" s="91"/>
      <c r="U26" s="116">
        <v>30.6</v>
      </c>
      <c r="V26" s="91"/>
      <c r="W26" s="116">
        <v>30.6</v>
      </c>
      <c r="X26" s="67"/>
      <c r="Y26" s="67"/>
      <c r="Z26" s="67"/>
      <c r="AA26" s="91"/>
      <c r="AB26" s="3">
        <v>30.6</v>
      </c>
      <c r="AC26" s="92">
        <v>30.6</v>
      </c>
      <c r="AD26" s="67"/>
      <c r="AE26" s="91"/>
      <c r="AF26" s="4">
        <v>30.6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24.8</v>
      </c>
      <c r="K28" s="91"/>
      <c r="L28" s="116">
        <v>23.4</v>
      </c>
      <c r="M28" s="91"/>
      <c r="N28" s="116">
        <v>23.7</v>
      </c>
      <c r="O28" s="91"/>
      <c r="P28" s="116">
        <v>24</v>
      </c>
      <c r="Q28" s="67"/>
      <c r="R28" s="91"/>
      <c r="S28" s="116">
        <v>24.2</v>
      </c>
      <c r="T28" s="91"/>
      <c r="U28" s="116">
        <v>12.6</v>
      </c>
      <c r="V28" s="91"/>
      <c r="W28" s="116">
        <v>11.4</v>
      </c>
      <c r="X28" s="67"/>
      <c r="Y28" s="67"/>
      <c r="Z28" s="67"/>
      <c r="AA28" s="91"/>
      <c r="AB28" s="3">
        <v>11.6</v>
      </c>
      <c r="AC28" s="92">
        <v>11.7</v>
      </c>
      <c r="AD28" s="67"/>
      <c r="AE28" s="91"/>
      <c r="AF28" s="4">
        <v>11.9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0.997</v>
      </c>
      <c r="K31" s="91"/>
      <c r="L31" s="118">
        <v>0.997</v>
      </c>
      <c r="M31" s="91"/>
      <c r="N31" s="118">
        <v>0.997</v>
      </c>
      <c r="O31" s="91"/>
      <c r="P31" s="118">
        <v>0.997</v>
      </c>
      <c r="Q31" s="67"/>
      <c r="R31" s="91"/>
      <c r="S31" s="118">
        <v>0.997</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15.3</v>
      </c>
      <c r="K32" s="91"/>
      <c r="L32" s="116">
        <v>15.3</v>
      </c>
      <c r="M32" s="91"/>
      <c r="N32" s="116">
        <v>15.3</v>
      </c>
      <c r="O32" s="91"/>
      <c r="P32" s="116">
        <v>15.3</v>
      </c>
      <c r="Q32" s="67"/>
      <c r="R32" s="91"/>
      <c r="S32" s="116">
        <v>15.3</v>
      </c>
      <c r="T32" s="91"/>
      <c r="U32" s="116">
        <v>15.3</v>
      </c>
      <c r="V32" s="91"/>
      <c r="W32" s="116">
        <v>15.3</v>
      </c>
      <c r="X32" s="67"/>
      <c r="Y32" s="67"/>
      <c r="Z32" s="67"/>
      <c r="AA32" s="91"/>
      <c r="AB32" s="3">
        <v>15.3</v>
      </c>
      <c r="AC32" s="92">
        <v>15.3</v>
      </c>
      <c r="AD32" s="67"/>
      <c r="AE32" s="91"/>
      <c r="AF32" s="4">
        <v>15.3</v>
      </c>
    </row>
    <row r="33" spans="5:32" ht="13.15" customHeight="1" x14ac:dyDescent="0.25">
      <c r="E33" s="97" t="s">
        <v>44</v>
      </c>
      <c r="F33" s="67"/>
      <c r="G33" s="67"/>
      <c r="H33" s="67"/>
      <c r="I33" s="94"/>
      <c r="J33" s="119">
        <v>22.1</v>
      </c>
      <c r="K33" s="91"/>
      <c r="L33" s="119">
        <v>20.7</v>
      </c>
      <c r="M33" s="91"/>
      <c r="N33" s="119">
        <v>21</v>
      </c>
      <c r="O33" s="91"/>
      <c r="P33" s="119">
        <v>21.2</v>
      </c>
      <c r="Q33" s="67"/>
      <c r="R33" s="91"/>
      <c r="S33" s="119">
        <v>21.4</v>
      </c>
      <c r="T33" s="91"/>
      <c r="U33" s="119">
        <v>12.2</v>
      </c>
      <c r="V33" s="91"/>
      <c r="W33" s="119">
        <v>11</v>
      </c>
      <c r="X33" s="67"/>
      <c r="Y33" s="67"/>
      <c r="Z33" s="67"/>
      <c r="AA33" s="91"/>
      <c r="AB33" s="9">
        <v>11.2</v>
      </c>
      <c r="AC33" s="98">
        <v>11.3</v>
      </c>
      <c r="AD33" s="67"/>
      <c r="AE33" s="91"/>
      <c r="AF33" s="10">
        <v>11.5</v>
      </c>
    </row>
    <row r="34" spans="5:32" ht="20.25" customHeight="1" x14ac:dyDescent="0.25">
      <c r="E34" s="93" t="s">
        <v>948</v>
      </c>
      <c r="F34" s="67"/>
      <c r="G34" s="67"/>
      <c r="H34" s="67"/>
      <c r="I34" s="94"/>
      <c r="J34" s="117">
        <v>1.1000000000000001</v>
      </c>
      <c r="K34" s="91"/>
      <c r="L34" s="117">
        <v>1</v>
      </c>
      <c r="M34" s="91"/>
      <c r="N34" s="117">
        <v>1.1000000000000001</v>
      </c>
      <c r="O34" s="91"/>
      <c r="P34" s="117">
        <v>1.1000000000000001</v>
      </c>
      <c r="Q34" s="67"/>
      <c r="R34" s="91"/>
      <c r="S34" s="117">
        <v>1.1000000000000001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1037</v>
      </c>
      <c r="K35" s="91"/>
      <c r="L35" s="117" t="s">
        <v>1037</v>
      </c>
      <c r="M35" s="91"/>
      <c r="N35" s="117" t="s">
        <v>1037</v>
      </c>
      <c r="O35" s="91"/>
      <c r="P35" s="117" t="s">
        <v>1037</v>
      </c>
      <c r="Q35" s="67"/>
      <c r="R35" s="91"/>
      <c r="S35" s="117" t="s">
        <v>1037</v>
      </c>
      <c r="T35" s="91"/>
      <c r="U35" s="117" t="s">
        <v>1037</v>
      </c>
      <c r="V35" s="91"/>
      <c r="W35" s="117" t="s">
        <v>1037</v>
      </c>
      <c r="X35" s="67"/>
      <c r="Y35" s="67"/>
      <c r="Z35" s="67"/>
      <c r="AA35" s="91"/>
      <c r="AB35" s="5" t="s">
        <v>1037</v>
      </c>
      <c r="AC35" s="95" t="s">
        <v>1037</v>
      </c>
      <c r="AD35" s="67"/>
      <c r="AE35" s="91"/>
      <c r="AF35" s="6" t="s">
        <v>1037</v>
      </c>
    </row>
    <row r="36" spans="5:32" ht="13.15" customHeight="1" x14ac:dyDescent="0.25">
      <c r="E36" s="93" t="s">
        <v>56</v>
      </c>
      <c r="F36" s="67"/>
      <c r="G36" s="67"/>
      <c r="H36" s="67"/>
      <c r="I36" s="94"/>
      <c r="J36" s="116">
        <v>6.8</v>
      </c>
      <c r="K36" s="91"/>
      <c r="L36" s="116">
        <v>5.4</v>
      </c>
      <c r="M36" s="91"/>
      <c r="N36" s="116">
        <v>5.7</v>
      </c>
      <c r="O36" s="91"/>
      <c r="P36" s="116">
        <v>5.9</v>
      </c>
      <c r="Q36" s="67"/>
      <c r="R36" s="91"/>
      <c r="S36" s="116">
        <v>6.1</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2.2999999999999998</v>
      </c>
      <c r="K39" s="91"/>
      <c r="L39" s="116">
        <v>2.2999999999999998</v>
      </c>
      <c r="M39" s="91"/>
      <c r="N39" s="116">
        <v>2.2999999999999998</v>
      </c>
      <c r="O39" s="91"/>
      <c r="P39" s="116">
        <v>2.2999999999999998</v>
      </c>
      <c r="Q39" s="67"/>
      <c r="R39" s="91"/>
      <c r="S39" s="116">
        <v>2.2999999999999998</v>
      </c>
      <c r="T39" s="91"/>
      <c r="U39" s="116">
        <v>2.2999999999999998</v>
      </c>
      <c r="V39" s="91"/>
      <c r="W39" s="116">
        <v>2.2999999999999998</v>
      </c>
      <c r="X39" s="67"/>
      <c r="Y39" s="67"/>
      <c r="Z39" s="67"/>
      <c r="AA39" s="91"/>
      <c r="AB39" s="3">
        <v>2.2999999999999998</v>
      </c>
      <c r="AC39" s="92">
        <v>2.2999999999999998</v>
      </c>
      <c r="AD39" s="67"/>
      <c r="AE39" s="91"/>
      <c r="AF39" s="4">
        <v>2.2999999999999998</v>
      </c>
    </row>
    <row r="40" spans="5:32" x14ac:dyDescent="0.25">
      <c r="E40" s="93" t="s">
        <v>73</v>
      </c>
      <c r="F40" s="67"/>
      <c r="G40" s="67"/>
      <c r="H40" s="67"/>
      <c r="I40" s="94"/>
      <c r="J40" s="116">
        <v>1.5</v>
      </c>
      <c r="K40" s="91"/>
      <c r="L40" s="116">
        <v>1.5</v>
      </c>
      <c r="M40" s="91"/>
      <c r="N40" s="116">
        <v>1.5</v>
      </c>
      <c r="O40" s="91"/>
      <c r="P40" s="116">
        <v>1.5</v>
      </c>
      <c r="Q40" s="67"/>
      <c r="R40" s="91"/>
      <c r="S40" s="116">
        <v>1.5</v>
      </c>
      <c r="T40" s="91"/>
      <c r="U40" s="116">
        <v>1.5</v>
      </c>
      <c r="V40" s="91"/>
      <c r="W40" s="116">
        <v>1.5</v>
      </c>
      <c r="X40" s="67"/>
      <c r="Y40" s="67"/>
      <c r="Z40" s="67"/>
      <c r="AA40" s="91"/>
      <c r="AB40" s="3">
        <v>1.5</v>
      </c>
      <c r="AC40" s="92">
        <v>1.5</v>
      </c>
      <c r="AD40" s="67"/>
      <c r="AE40" s="91"/>
      <c r="AF40" s="4">
        <v>1.5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26</v>
      </c>
      <c r="K43" s="103"/>
      <c r="L43" s="102">
        <v>26</v>
      </c>
      <c r="M43" s="103"/>
      <c r="N43" s="102">
        <v>26</v>
      </c>
      <c r="O43" s="103"/>
      <c r="P43" s="102">
        <v>26</v>
      </c>
      <c r="Q43" s="100"/>
      <c r="R43" s="103"/>
      <c r="S43" s="102">
        <v>26</v>
      </c>
      <c r="T43" s="103"/>
      <c r="U43" s="113">
        <v>26</v>
      </c>
      <c r="V43" s="114"/>
      <c r="W43" s="102">
        <v>26</v>
      </c>
      <c r="X43" s="100"/>
      <c r="Y43" s="100"/>
      <c r="Z43" s="100"/>
      <c r="AA43" s="103"/>
      <c r="AB43" s="18">
        <v>26</v>
      </c>
      <c r="AC43" s="102">
        <v>26</v>
      </c>
      <c r="AD43" s="100"/>
      <c r="AE43" s="103"/>
      <c r="AF43" s="19">
        <v>26</v>
      </c>
    </row>
    <row r="44" spans="5:32" ht="22.5" customHeight="1" x14ac:dyDescent="0.25">
      <c r="E44" s="99" t="s">
        <v>85</v>
      </c>
      <c r="F44" s="100"/>
      <c r="G44" s="100"/>
      <c r="H44" s="100"/>
      <c r="I44" s="101"/>
      <c r="J44" s="102">
        <v>13</v>
      </c>
      <c r="K44" s="103"/>
      <c r="L44" s="102">
        <v>13</v>
      </c>
      <c r="M44" s="103"/>
      <c r="N44" s="102">
        <v>13</v>
      </c>
      <c r="O44" s="103"/>
      <c r="P44" s="102">
        <v>13</v>
      </c>
      <c r="Q44" s="100"/>
      <c r="R44" s="103"/>
      <c r="S44" s="102">
        <v>13</v>
      </c>
      <c r="T44" s="103"/>
      <c r="U44" s="102">
        <v>13</v>
      </c>
      <c r="V44" s="103"/>
      <c r="W44" s="102">
        <v>13</v>
      </c>
      <c r="X44" s="100"/>
      <c r="Y44" s="100"/>
      <c r="Z44" s="100"/>
      <c r="AA44" s="103"/>
      <c r="AB44" s="18">
        <v>13</v>
      </c>
      <c r="AC44" s="102">
        <v>13</v>
      </c>
      <c r="AD44" s="100"/>
      <c r="AE44" s="103"/>
      <c r="AF44" s="19">
        <v>13</v>
      </c>
    </row>
    <row r="45" spans="5:32" x14ac:dyDescent="0.25">
      <c r="E45" s="93" t="s">
        <v>89</v>
      </c>
      <c r="F45" s="67"/>
      <c r="G45" s="67"/>
      <c r="H45" s="67"/>
      <c r="I45" s="94"/>
      <c r="J45" s="116">
        <v>3</v>
      </c>
      <c r="K45" s="91"/>
      <c r="L45" s="116">
        <v>1.6</v>
      </c>
      <c r="M45" s="91"/>
      <c r="N45" s="116">
        <v>1.9</v>
      </c>
      <c r="O45" s="91"/>
      <c r="P45" s="116">
        <v>2.1</v>
      </c>
      <c r="Q45" s="67"/>
      <c r="R45" s="91"/>
      <c r="S45" s="116">
        <v>2.2999999999999998</v>
      </c>
      <c r="T45" s="91"/>
      <c r="U45" s="117"/>
      <c r="V45" s="91"/>
      <c r="W45" s="117"/>
      <c r="X45" s="67"/>
      <c r="Y45" s="67"/>
      <c r="Z45" s="67"/>
      <c r="AA45" s="91"/>
      <c r="AB45" s="5"/>
      <c r="AC45" s="95"/>
      <c r="AD45" s="67"/>
      <c r="AE45" s="91"/>
      <c r="AF45" s="6"/>
    </row>
    <row r="46" spans="5:32" x14ac:dyDescent="0.25">
      <c r="E46" s="93" t="s">
        <v>93</v>
      </c>
      <c r="F46" s="67"/>
      <c r="G46" s="67"/>
      <c r="H46" s="67"/>
      <c r="I46" s="94"/>
      <c r="J46" s="116">
        <v>3</v>
      </c>
      <c r="K46" s="91"/>
      <c r="L46" s="116">
        <v>1.6</v>
      </c>
      <c r="M46" s="91"/>
      <c r="N46" s="116">
        <v>1.9</v>
      </c>
      <c r="O46" s="91"/>
      <c r="P46" s="116">
        <v>2.1</v>
      </c>
      <c r="Q46" s="67"/>
      <c r="R46" s="91"/>
      <c r="S46" s="116">
        <v>2.2999999999999998</v>
      </c>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2" spans="5:5" x14ac:dyDescent="0.25">
      <c r="E52" t="s">
        <v>1830</v>
      </c>
    </row>
    <row r="53" spans="5:5" x14ac:dyDescent="0.25">
      <c r="E53" s="17" t="s">
        <v>954</v>
      </c>
    </row>
  </sheetData>
  <sheetProtection algorithmName="SHA-512" hashValue="zX7eZqOIKqMknwh1YyvtrC+ojDYFjk/j48rD6Vp3NxfR/pnofyzukwX+loCm2vPfWK0WXD7Mn4Xpst8EhGuEtw==" saltValue="QXSPe/T3pSm5pNLEF/JUY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4015ECE-2F56-47A3-85B1-408FEE5A340B}"/>
    <hyperlink ref="E53" location="INDEX!A1" display="Return to Index" xr:uid="{56B8A52B-15A6-4E9E-B64E-AEF2172F7F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PLAN - Planella (66/11kV)</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0"/>
  <dimension ref="A1:AJ53"/>
  <sheetViews>
    <sheetView showGridLines="0" topLeftCell="A1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1831</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1832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1834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13.5</v>
      </c>
      <c r="K26" s="91"/>
      <c r="L26" s="116">
        <v>13.5</v>
      </c>
      <c r="M26" s="91"/>
      <c r="N26" s="116">
        <v>13.5</v>
      </c>
      <c r="O26" s="91"/>
      <c r="P26" s="116">
        <v>13.5</v>
      </c>
      <c r="Q26" s="67"/>
      <c r="R26" s="91"/>
      <c r="S26" s="116">
        <v>13.5</v>
      </c>
      <c r="T26" s="91"/>
      <c r="U26" s="116">
        <v>13.5</v>
      </c>
      <c r="V26" s="91"/>
      <c r="W26" s="116">
        <v>13.5</v>
      </c>
      <c r="X26" s="67"/>
      <c r="Y26" s="67"/>
      <c r="Z26" s="67"/>
      <c r="AA26" s="91"/>
      <c r="AB26" s="3">
        <v>13.5</v>
      </c>
      <c r="AC26" s="92">
        <v>13.5</v>
      </c>
      <c r="AD26" s="67"/>
      <c r="AE26" s="91"/>
      <c r="AF26" s="4">
        <v>13.5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8.9</v>
      </c>
      <c r="K28" s="91"/>
      <c r="L28" s="116">
        <v>9</v>
      </c>
      <c r="M28" s="91"/>
      <c r="N28" s="116">
        <v>9.1</v>
      </c>
      <c r="O28" s="91"/>
      <c r="P28" s="116">
        <v>9.1</v>
      </c>
      <c r="Q28" s="67"/>
      <c r="R28" s="91"/>
      <c r="S28" s="116">
        <v>9.1</v>
      </c>
      <c r="T28" s="91"/>
      <c r="U28" s="116">
        <v>5</v>
      </c>
      <c r="V28" s="91"/>
      <c r="W28" s="116">
        <v>5.0999999999999996</v>
      </c>
      <c r="X28" s="67"/>
      <c r="Y28" s="67"/>
      <c r="Z28" s="67"/>
      <c r="AA28" s="91"/>
      <c r="AB28" s="3">
        <v>5.0999999999999996</v>
      </c>
      <c r="AC28" s="92">
        <v>5.0999999999999996</v>
      </c>
      <c r="AD28" s="67"/>
      <c r="AE28" s="91"/>
      <c r="AF28" s="4">
        <v>5.2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0.98699999999999999</v>
      </c>
      <c r="K31" s="91"/>
      <c r="L31" s="118">
        <v>0.98699999999999999</v>
      </c>
      <c r="M31" s="91"/>
      <c r="N31" s="118">
        <v>0.98699999999999999</v>
      </c>
      <c r="O31" s="91"/>
      <c r="P31" s="118">
        <v>0.98699999999999999</v>
      </c>
      <c r="Q31" s="67"/>
      <c r="R31" s="91"/>
      <c r="S31" s="118">
        <v>0.98699999999999999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9</v>
      </c>
      <c r="K32" s="91"/>
      <c r="L32" s="116">
        <v>9</v>
      </c>
      <c r="M32" s="91"/>
      <c r="N32" s="116">
        <v>9</v>
      </c>
      <c r="O32" s="91"/>
      <c r="P32" s="116">
        <v>9</v>
      </c>
      <c r="Q32" s="67"/>
      <c r="R32" s="91"/>
      <c r="S32" s="116">
        <v>9</v>
      </c>
      <c r="T32" s="91"/>
      <c r="U32" s="116">
        <v>9</v>
      </c>
      <c r="V32" s="91"/>
      <c r="W32" s="116">
        <v>9</v>
      </c>
      <c r="X32" s="67"/>
      <c r="Y32" s="67"/>
      <c r="Z32" s="67"/>
      <c r="AA32" s="91"/>
      <c r="AB32" s="3">
        <v>9</v>
      </c>
      <c r="AC32" s="92">
        <v>9</v>
      </c>
      <c r="AD32" s="67"/>
      <c r="AE32" s="91"/>
      <c r="AF32" s="4">
        <v>9</v>
      </c>
    </row>
    <row r="33" spans="5:32" ht="13.15" customHeight="1" x14ac:dyDescent="0.25">
      <c r="E33" s="97" t="s">
        <v>44</v>
      </c>
      <c r="F33" s="67"/>
      <c r="G33" s="67"/>
      <c r="H33" s="67"/>
      <c r="I33" s="94"/>
      <c r="J33" s="119">
        <v>8</v>
      </c>
      <c r="K33" s="91"/>
      <c r="L33" s="119">
        <v>8.1</v>
      </c>
      <c r="M33" s="91"/>
      <c r="N33" s="119">
        <v>8.1</v>
      </c>
      <c r="O33" s="91"/>
      <c r="P33" s="119">
        <v>8.1</v>
      </c>
      <c r="Q33" s="67"/>
      <c r="R33" s="91"/>
      <c r="S33" s="119">
        <v>8.1</v>
      </c>
      <c r="T33" s="91"/>
      <c r="U33" s="119">
        <v>4.8</v>
      </c>
      <c r="V33" s="91"/>
      <c r="W33" s="119">
        <v>4.8</v>
      </c>
      <c r="X33" s="67"/>
      <c r="Y33" s="67"/>
      <c r="Z33" s="67"/>
      <c r="AA33" s="91"/>
      <c r="AB33" s="9">
        <v>4.9000000000000004</v>
      </c>
      <c r="AC33" s="98">
        <v>4.9000000000000004</v>
      </c>
      <c r="AD33" s="67"/>
      <c r="AE33" s="91"/>
      <c r="AF33" s="10">
        <v>4.9000000000000004</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1410</v>
      </c>
      <c r="K35" s="91"/>
      <c r="L35" s="117" t="s">
        <v>1410</v>
      </c>
      <c r="M35" s="91"/>
      <c r="N35" s="117" t="s">
        <v>1410</v>
      </c>
      <c r="O35" s="91"/>
      <c r="P35" s="117" t="s">
        <v>1410</v>
      </c>
      <c r="Q35" s="67"/>
      <c r="R35" s="91"/>
      <c r="S35" s="117" t="s">
        <v>1410</v>
      </c>
      <c r="T35" s="91"/>
      <c r="U35" s="117" t="s">
        <v>1410</v>
      </c>
      <c r="V35" s="91"/>
      <c r="W35" s="117" t="s">
        <v>1410</v>
      </c>
      <c r="X35" s="67"/>
      <c r="Y35" s="67"/>
      <c r="Z35" s="67"/>
      <c r="AA35" s="91"/>
      <c r="AB35" s="5" t="s">
        <v>1410</v>
      </c>
      <c r="AC35" s="95" t="s">
        <v>1410</v>
      </c>
      <c r="AD35" s="67"/>
      <c r="AE35" s="91"/>
      <c r="AF35" s="6" t="s">
        <v>1410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7zQ2g9B5zlUy21J7EDv2aPchM2mFxKBddJObUi/dJUb4huZLlF3iSWjrxBYBS7ZXqlSmz8pB7WQG6S6MpW7D2w==" saltValue="n93BBIB87exihUw6isGFg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87438EA-94AD-4CBA-B9CE-8C0A6DFDB4EF}"/>
    <hyperlink ref="E53" location="INDEX!A1" display="Return to Index" xr:uid="{AB9134E8-4C1D-4DA4-851F-DD7DC381E1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PLEY - Pleystowe (33/11kV)</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21"/>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1835</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1837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84.6</v>
      </c>
      <c r="K26" s="91"/>
      <c r="L26" s="116">
        <v>84.6</v>
      </c>
      <c r="M26" s="91"/>
      <c r="N26" s="116">
        <v>84.6</v>
      </c>
      <c r="O26" s="91"/>
      <c r="P26" s="116">
        <v>84.6</v>
      </c>
      <c r="Q26" s="67"/>
      <c r="R26" s="91"/>
      <c r="S26" s="116">
        <v>84.6</v>
      </c>
      <c r="T26" s="91"/>
      <c r="U26" s="116">
        <v>95.7</v>
      </c>
      <c r="V26" s="91"/>
      <c r="W26" s="116">
        <v>95.7</v>
      </c>
      <c r="X26" s="67"/>
      <c r="Y26" s="67"/>
      <c r="Z26" s="67"/>
      <c r="AA26" s="91"/>
      <c r="AB26" s="3">
        <v>95.7</v>
      </c>
      <c r="AC26" s="92">
        <v>95.7</v>
      </c>
      <c r="AD26" s="67"/>
      <c r="AE26" s="91"/>
      <c r="AF26" s="4">
        <v>95.7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21.8</v>
      </c>
      <c r="K28" s="91"/>
      <c r="L28" s="116">
        <v>22</v>
      </c>
      <c r="M28" s="91"/>
      <c r="N28" s="116">
        <v>22.1</v>
      </c>
      <c r="O28" s="91"/>
      <c r="P28" s="116">
        <v>22.2</v>
      </c>
      <c r="Q28" s="67"/>
      <c r="R28" s="91"/>
      <c r="S28" s="116">
        <v>22.3</v>
      </c>
      <c r="T28" s="91"/>
      <c r="U28" s="116">
        <v>18.7</v>
      </c>
      <c r="V28" s="91"/>
      <c r="W28" s="116">
        <v>18.7</v>
      </c>
      <c r="X28" s="67"/>
      <c r="Y28" s="67"/>
      <c r="Z28" s="67"/>
      <c r="AA28" s="91"/>
      <c r="AB28" s="3">
        <v>18.899999999999999</v>
      </c>
      <c r="AC28" s="92">
        <v>19</v>
      </c>
      <c r="AD28" s="67"/>
      <c r="AE28" s="91"/>
      <c r="AF28" s="4">
        <v>19.2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47.6</v>
      </c>
      <c r="K32" s="91"/>
      <c r="L32" s="116">
        <v>47.6</v>
      </c>
      <c r="M32" s="91"/>
      <c r="N32" s="116">
        <v>47.6</v>
      </c>
      <c r="O32" s="91"/>
      <c r="P32" s="116">
        <v>47.6</v>
      </c>
      <c r="Q32" s="67"/>
      <c r="R32" s="91"/>
      <c r="S32" s="116">
        <v>47.6</v>
      </c>
      <c r="T32" s="91"/>
      <c r="U32" s="116">
        <v>47.8</v>
      </c>
      <c r="V32" s="91"/>
      <c r="W32" s="116">
        <v>47.8</v>
      </c>
      <c r="X32" s="67"/>
      <c r="Y32" s="67"/>
      <c r="Z32" s="67"/>
      <c r="AA32" s="91"/>
      <c r="AB32" s="3">
        <v>47.8</v>
      </c>
      <c r="AC32" s="92">
        <v>47.8</v>
      </c>
      <c r="AD32" s="67"/>
      <c r="AE32" s="91"/>
      <c r="AF32" s="4">
        <v>47.8</v>
      </c>
    </row>
    <row r="33" spans="5:32" ht="13.15" customHeight="1" x14ac:dyDescent="0.25">
      <c r="E33" s="97" t="s">
        <v>44</v>
      </c>
      <c r="F33" s="67"/>
      <c r="G33" s="67"/>
      <c r="H33" s="67"/>
      <c r="I33" s="94"/>
      <c r="J33" s="119">
        <v>20.6</v>
      </c>
      <c r="K33" s="91"/>
      <c r="L33" s="119">
        <v>20.8</v>
      </c>
      <c r="M33" s="91"/>
      <c r="N33" s="119">
        <v>20.9</v>
      </c>
      <c r="O33" s="91"/>
      <c r="P33" s="119">
        <v>21</v>
      </c>
      <c r="Q33" s="67"/>
      <c r="R33" s="91"/>
      <c r="S33" s="119">
        <v>21</v>
      </c>
      <c r="T33" s="91"/>
      <c r="U33" s="119">
        <v>17.600000000000001</v>
      </c>
      <c r="V33" s="91"/>
      <c r="W33" s="119">
        <v>17.7</v>
      </c>
      <c r="X33" s="67"/>
      <c r="Y33" s="67"/>
      <c r="Z33" s="67"/>
      <c r="AA33" s="91"/>
      <c r="AB33" s="9">
        <v>17.899999999999999</v>
      </c>
      <c r="AC33" s="98">
        <v>18</v>
      </c>
      <c r="AD33" s="67"/>
      <c r="AE33" s="91"/>
      <c r="AF33" s="10">
        <v>18.100000000000001</v>
      </c>
    </row>
    <row r="34" spans="5:32" ht="20.25" customHeight="1" x14ac:dyDescent="0.25">
      <c r="E34" s="93" t="s">
        <v>948</v>
      </c>
      <c r="F34" s="67"/>
      <c r="G34" s="67"/>
      <c r="H34" s="67"/>
      <c r="I34" s="94"/>
      <c r="J34" s="117">
        <v>1</v>
      </c>
      <c r="K34" s="91"/>
      <c r="L34" s="117">
        <v>1</v>
      </c>
      <c r="M34" s="91"/>
      <c r="N34" s="117">
        <v>1</v>
      </c>
      <c r="O34" s="91"/>
      <c r="P34" s="117">
        <v>1.1000000000000001</v>
      </c>
      <c r="Q34" s="67"/>
      <c r="R34" s="91"/>
      <c r="S34" s="117">
        <v>1.1000000000000001</v>
      </c>
      <c r="T34" s="91"/>
      <c r="U34" s="117">
        <v>0.9</v>
      </c>
      <c r="V34" s="91"/>
      <c r="W34" s="117">
        <v>0.9</v>
      </c>
      <c r="X34" s="67"/>
      <c r="Y34" s="67"/>
      <c r="Z34" s="67"/>
      <c r="AA34" s="91"/>
      <c r="AB34" s="5">
        <v>0.9</v>
      </c>
      <c r="AC34" s="95">
        <v>0.9</v>
      </c>
      <c r="AD34" s="67"/>
      <c r="AE34" s="91"/>
      <c r="AF34" s="6">
        <v>0.9</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v>
      </c>
      <c r="K43" s="103"/>
      <c r="L43" s="102">
        <v>40</v>
      </c>
      <c r="M43" s="103"/>
      <c r="N43" s="102">
        <v>40</v>
      </c>
      <c r="O43" s="103"/>
      <c r="P43" s="102">
        <v>40</v>
      </c>
      <c r="Q43" s="100"/>
      <c r="R43" s="103"/>
      <c r="S43" s="102">
        <v>40</v>
      </c>
      <c r="T43" s="103"/>
      <c r="U43" s="113">
        <v>40</v>
      </c>
      <c r="V43" s="114"/>
      <c r="W43" s="102">
        <v>40</v>
      </c>
      <c r="X43" s="100"/>
      <c r="Y43" s="100"/>
      <c r="Z43" s="100"/>
      <c r="AA43" s="103"/>
      <c r="AB43" s="18">
        <v>40</v>
      </c>
      <c r="AC43" s="102">
        <v>40</v>
      </c>
      <c r="AD43" s="100"/>
      <c r="AE43" s="103"/>
      <c r="AF43" s="19">
        <v>40</v>
      </c>
    </row>
    <row r="44" spans="5:32" ht="22.5" customHeight="1" x14ac:dyDescent="0.25">
      <c r="E44" s="99" t="s">
        <v>85</v>
      </c>
      <c r="F44" s="100"/>
      <c r="G44" s="100"/>
      <c r="H44" s="100"/>
      <c r="I44" s="101"/>
      <c r="J44" s="102">
        <v>25</v>
      </c>
      <c r="K44" s="103"/>
      <c r="L44" s="102">
        <v>25</v>
      </c>
      <c r="M44" s="103"/>
      <c r="N44" s="102">
        <v>25</v>
      </c>
      <c r="O44" s="103"/>
      <c r="P44" s="102">
        <v>25</v>
      </c>
      <c r="Q44" s="100"/>
      <c r="R44" s="103"/>
      <c r="S44" s="102">
        <v>25</v>
      </c>
      <c r="T44" s="103"/>
      <c r="U44" s="102">
        <v>25</v>
      </c>
      <c r="V44" s="103"/>
      <c r="W44" s="102">
        <v>25</v>
      </c>
      <c r="X44" s="100"/>
      <c r="Y44" s="100"/>
      <c r="Z44" s="100"/>
      <c r="AA44" s="103"/>
      <c r="AB44" s="18">
        <v>25</v>
      </c>
      <c r="AC44" s="102">
        <v>25</v>
      </c>
      <c r="AD44" s="100"/>
      <c r="AE44" s="103"/>
      <c r="AF44" s="19">
        <v>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Uo3RcUYu2OB7+9pTqORRFegdjFuTP1GACG7taUqI5i/4xNeOuMmPdBwg/+OlWyr0j/weysR6hA+Advj51tU4Q==" saltValue="4+NRmUVgltspvod2dTCdG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F65A304-304E-41C4-9C7F-8BC3FA942A80}"/>
    <hyperlink ref="E53" location="INDEX!A1" display="Return to Index" xr:uid="{AA50C63B-F92F-4BB0-9358-2FB4CC0C7E4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POVE - Point Vernon (66/11kV)</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22"/>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1838</v>
      </c>
      <c r="J3" s="69"/>
      <c r="K3" s="69"/>
      <c r="L3" s="69"/>
      <c r="M3" s="69"/>
      <c r="N3" s="69"/>
      <c r="O3" s="69"/>
      <c r="P3" s="69"/>
      <c r="Q3" s="69"/>
      <c r="R3" s="69"/>
      <c r="S3" s="69"/>
      <c r="V3" s="71" t="s">
        <v>929</v>
      </c>
      <c r="W3" s="69"/>
      <c r="Y3" s="72" t="s">
        <v>1839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1840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1841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1842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7.1</v>
      </c>
      <c r="K26" s="91"/>
      <c r="L26" s="116">
        <v>7.1</v>
      </c>
      <c r="M26" s="91"/>
      <c r="N26" s="116">
        <v>7.1</v>
      </c>
      <c r="O26" s="91"/>
      <c r="P26" s="116">
        <v>7.1</v>
      </c>
      <c r="Q26" s="67"/>
      <c r="R26" s="91"/>
      <c r="S26" s="116">
        <v>7.1</v>
      </c>
      <c r="T26" s="91"/>
      <c r="U26" s="116">
        <v>7.5</v>
      </c>
      <c r="V26" s="91"/>
      <c r="W26" s="116">
        <v>7.5</v>
      </c>
      <c r="X26" s="67"/>
      <c r="Y26" s="67"/>
      <c r="Z26" s="67"/>
      <c r="AA26" s="91"/>
      <c r="AB26" s="3">
        <v>7.5</v>
      </c>
      <c r="AC26" s="92">
        <v>7.5</v>
      </c>
      <c r="AD26" s="67"/>
      <c r="AE26" s="91"/>
      <c r="AF26" s="4">
        <v>7.5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3.1</v>
      </c>
      <c r="K28" s="91"/>
      <c r="L28" s="116">
        <v>3.1</v>
      </c>
      <c r="M28" s="91"/>
      <c r="N28" s="116">
        <v>3.1</v>
      </c>
      <c r="O28" s="91"/>
      <c r="P28" s="116">
        <v>3.2</v>
      </c>
      <c r="Q28" s="67"/>
      <c r="R28" s="91"/>
      <c r="S28" s="116">
        <v>3.2</v>
      </c>
      <c r="T28" s="91"/>
      <c r="U28" s="116">
        <v>3.1</v>
      </c>
      <c r="V28" s="91"/>
      <c r="W28" s="116">
        <v>3.1</v>
      </c>
      <c r="X28" s="67"/>
      <c r="Y28" s="67"/>
      <c r="Z28" s="67"/>
      <c r="AA28" s="91"/>
      <c r="AB28" s="3">
        <v>3.1</v>
      </c>
      <c r="AC28" s="92">
        <v>3.2</v>
      </c>
      <c r="AD28" s="67"/>
      <c r="AE28" s="91"/>
      <c r="AF28" s="4">
        <v>3.2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0.88300000000000001</v>
      </c>
      <c r="K31" s="91"/>
      <c r="L31" s="118">
        <v>0.88300000000000001</v>
      </c>
      <c r="M31" s="91"/>
      <c r="N31" s="118">
        <v>0.88300000000000001</v>
      </c>
      <c r="O31" s="91"/>
      <c r="P31" s="118">
        <v>0.88300000000000001</v>
      </c>
      <c r="Q31" s="67"/>
      <c r="R31" s="91"/>
      <c r="S31" s="118">
        <v>0.88300000000000001</v>
      </c>
      <c r="T31" s="91"/>
      <c r="U31" s="118">
        <v>0.94099999999999995</v>
      </c>
      <c r="V31" s="91"/>
      <c r="W31" s="118">
        <v>0.94099999999999995</v>
      </c>
      <c r="X31" s="67"/>
      <c r="Y31" s="67"/>
      <c r="Z31" s="67"/>
      <c r="AA31" s="91"/>
      <c r="AB31" s="7">
        <v>0.94099999999999995</v>
      </c>
      <c r="AC31" s="96">
        <v>0.94099999999999995</v>
      </c>
      <c r="AD31" s="67"/>
      <c r="AE31" s="91"/>
      <c r="AF31" s="8">
        <v>0.94099999999999995</v>
      </c>
    </row>
    <row r="32" spans="4:32" ht="13.15" customHeight="1" x14ac:dyDescent="0.25">
      <c r="E32" s="93" t="s">
        <v>40</v>
      </c>
      <c r="F32" s="67"/>
      <c r="G32" s="67"/>
      <c r="H32" s="67"/>
      <c r="I32" s="94"/>
      <c r="J32" s="116">
        <v>3.9</v>
      </c>
      <c r="K32" s="91"/>
      <c r="L32" s="116">
        <v>3.9</v>
      </c>
      <c r="M32" s="91"/>
      <c r="N32" s="116">
        <v>3.9</v>
      </c>
      <c r="O32" s="91"/>
      <c r="P32" s="116">
        <v>3.9</v>
      </c>
      <c r="Q32" s="67"/>
      <c r="R32" s="91"/>
      <c r="S32" s="116">
        <v>3.9</v>
      </c>
      <c r="T32" s="91"/>
      <c r="U32" s="116">
        <v>4</v>
      </c>
      <c r="V32" s="91"/>
      <c r="W32" s="116">
        <v>4</v>
      </c>
      <c r="X32" s="67"/>
      <c r="Y32" s="67"/>
      <c r="Z32" s="67"/>
      <c r="AA32" s="91"/>
      <c r="AB32" s="3">
        <v>4</v>
      </c>
      <c r="AC32" s="92">
        <v>4</v>
      </c>
      <c r="AD32" s="67"/>
      <c r="AE32" s="91"/>
      <c r="AF32" s="4">
        <v>4</v>
      </c>
    </row>
    <row r="33" spans="5:32" ht="13.15" customHeight="1" x14ac:dyDescent="0.25">
      <c r="E33" s="97" t="s">
        <v>44</v>
      </c>
      <c r="F33" s="67"/>
      <c r="G33" s="67"/>
      <c r="H33" s="67"/>
      <c r="I33" s="94"/>
      <c r="J33" s="119">
        <v>3</v>
      </c>
      <c r="K33" s="91"/>
      <c r="L33" s="119">
        <v>3</v>
      </c>
      <c r="M33" s="91"/>
      <c r="N33" s="119">
        <v>3</v>
      </c>
      <c r="O33" s="91"/>
      <c r="P33" s="119">
        <v>3</v>
      </c>
      <c r="Q33" s="67"/>
      <c r="R33" s="91"/>
      <c r="S33" s="119">
        <v>3</v>
      </c>
      <c r="T33" s="91"/>
      <c r="U33" s="119">
        <v>3</v>
      </c>
      <c r="V33" s="91"/>
      <c r="W33" s="119">
        <v>3</v>
      </c>
      <c r="X33" s="67"/>
      <c r="Y33" s="67"/>
      <c r="Z33" s="67"/>
      <c r="AA33" s="91"/>
      <c r="AB33" s="9">
        <v>3</v>
      </c>
      <c r="AC33" s="98">
        <v>3.1</v>
      </c>
      <c r="AD33" s="67"/>
      <c r="AE33" s="91"/>
      <c r="AF33" s="10">
        <v>3.1</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1843</v>
      </c>
      <c r="K35" s="91"/>
      <c r="L35" s="117" t="s">
        <v>1843</v>
      </c>
      <c r="M35" s="91"/>
      <c r="N35" s="117" t="s">
        <v>1843</v>
      </c>
      <c r="O35" s="91"/>
      <c r="P35" s="117" t="s">
        <v>1843</v>
      </c>
      <c r="Q35" s="67"/>
      <c r="R35" s="91"/>
      <c r="S35" s="117" t="s">
        <v>1843</v>
      </c>
      <c r="T35" s="91"/>
      <c r="U35" s="117" t="s">
        <v>1843</v>
      </c>
      <c r="V35" s="91"/>
      <c r="W35" s="117" t="s">
        <v>1843</v>
      </c>
      <c r="X35" s="67"/>
      <c r="Y35" s="67"/>
      <c r="Z35" s="67"/>
      <c r="AA35" s="91"/>
      <c r="AB35" s="5" t="s">
        <v>1843</v>
      </c>
      <c r="AC35" s="95" t="s">
        <v>1843</v>
      </c>
      <c r="AD35" s="67"/>
      <c r="AE35" s="91"/>
      <c r="AF35" s="6" t="s">
        <v>1843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0.5</v>
      </c>
      <c r="K39" s="91"/>
      <c r="L39" s="116">
        <v>0.5</v>
      </c>
      <c r="M39" s="91"/>
      <c r="N39" s="116">
        <v>0.5</v>
      </c>
      <c r="O39" s="91"/>
      <c r="P39" s="116">
        <v>0.5</v>
      </c>
      <c r="Q39" s="67"/>
      <c r="R39" s="91"/>
      <c r="S39" s="116">
        <v>0.5</v>
      </c>
      <c r="T39" s="91"/>
      <c r="U39" s="116">
        <v>0.5</v>
      </c>
      <c r="V39" s="91"/>
      <c r="W39" s="116">
        <v>0.5</v>
      </c>
      <c r="X39" s="67"/>
      <c r="Y39" s="67"/>
      <c r="Z39" s="67"/>
      <c r="AA39" s="91"/>
      <c r="AB39" s="3">
        <v>0.5</v>
      </c>
      <c r="AC39" s="92">
        <v>0.5</v>
      </c>
      <c r="AD39" s="67"/>
      <c r="AE39" s="91"/>
      <c r="AF39" s="4">
        <v>0.5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v>
      </c>
      <c r="K43" s="103"/>
      <c r="L43" s="102">
        <v>6</v>
      </c>
      <c r="M43" s="103"/>
      <c r="N43" s="102">
        <v>6</v>
      </c>
      <c r="O43" s="103"/>
      <c r="P43" s="102">
        <v>6</v>
      </c>
      <c r="Q43" s="100"/>
      <c r="R43" s="103"/>
      <c r="S43" s="102">
        <v>6</v>
      </c>
      <c r="T43" s="103"/>
      <c r="U43" s="113">
        <v>6</v>
      </c>
      <c r="V43" s="114"/>
      <c r="W43" s="102">
        <v>6</v>
      </c>
      <c r="X43" s="100"/>
      <c r="Y43" s="100"/>
      <c r="Z43" s="100"/>
      <c r="AA43" s="103"/>
      <c r="AB43" s="18">
        <v>6</v>
      </c>
      <c r="AC43" s="102">
        <v>6</v>
      </c>
      <c r="AD43" s="100"/>
      <c r="AE43" s="103"/>
      <c r="AF43" s="19">
        <v>6</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7vAprpmwvz/tb9InaEPTde7iZnoTGPBqitgRFBjsCSZT7YftBZ0t1r71/3vZfD0o6jWNOrXd/1b7hZwG0TKjww==" saltValue="rQ+PKFBC5wtDS3EjOQuRf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B5143A7-FB17-4232-A083-7E0DB206FCC2}"/>
    <hyperlink ref="E53" location="INDEX!A1" display="Return to Index" xr:uid="{1540ABFE-914F-40C1-A9AB-D018CD31B3B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POZI - Pozieres (33/11kV)</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23"/>
  <dimension ref="A1:AJ53"/>
  <sheetViews>
    <sheetView showGridLines="0" topLeftCell="A1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1844</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1846</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14.4</v>
      </c>
      <c r="K26" s="91"/>
      <c r="L26" s="116">
        <v>14.4</v>
      </c>
      <c r="M26" s="91"/>
      <c r="N26" s="116">
        <v>14.4</v>
      </c>
      <c r="O26" s="91"/>
      <c r="P26" s="116">
        <v>14.4</v>
      </c>
      <c r="Q26" s="67"/>
      <c r="R26" s="91"/>
      <c r="S26" s="116">
        <v>14.4</v>
      </c>
      <c r="T26" s="91"/>
      <c r="U26" s="116">
        <v>15.2</v>
      </c>
      <c r="V26" s="91"/>
      <c r="W26" s="116">
        <v>15.2</v>
      </c>
      <c r="X26" s="67"/>
      <c r="Y26" s="67"/>
      <c r="Z26" s="67"/>
      <c r="AA26" s="91"/>
      <c r="AB26" s="3">
        <v>15.2</v>
      </c>
      <c r="AC26" s="92">
        <v>15.2</v>
      </c>
      <c r="AD26" s="67"/>
      <c r="AE26" s="91"/>
      <c r="AF26" s="4">
        <v>15.2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4.8</v>
      </c>
      <c r="K28" s="91"/>
      <c r="L28" s="116">
        <v>4.8</v>
      </c>
      <c r="M28" s="91"/>
      <c r="N28" s="116">
        <v>4.8</v>
      </c>
      <c r="O28" s="91"/>
      <c r="P28" s="116">
        <v>4.8</v>
      </c>
      <c r="Q28" s="67"/>
      <c r="R28" s="91"/>
      <c r="S28" s="116">
        <v>4.8</v>
      </c>
      <c r="T28" s="91"/>
      <c r="U28" s="116">
        <v>4.5</v>
      </c>
      <c r="V28" s="91"/>
      <c r="W28" s="116">
        <v>4.5</v>
      </c>
      <c r="X28" s="67"/>
      <c r="Y28" s="67"/>
      <c r="Z28" s="67"/>
      <c r="AA28" s="91"/>
      <c r="AB28" s="3">
        <v>4.5999999999999996</v>
      </c>
      <c r="AC28" s="92">
        <v>4.5999999999999996</v>
      </c>
      <c r="AD28" s="67"/>
      <c r="AE28" s="91"/>
      <c r="AF28" s="4">
        <v>4.5999999999999996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0.874</v>
      </c>
      <c r="K31" s="91"/>
      <c r="L31" s="118">
        <v>0.874</v>
      </c>
      <c r="M31" s="91"/>
      <c r="N31" s="118">
        <v>0.874</v>
      </c>
      <c r="O31" s="91"/>
      <c r="P31" s="118">
        <v>0.874</v>
      </c>
      <c r="Q31" s="67"/>
      <c r="R31" s="91"/>
      <c r="S31" s="118">
        <v>0.874</v>
      </c>
      <c r="T31" s="91"/>
      <c r="U31" s="118">
        <v>0.90200000000000002</v>
      </c>
      <c r="V31" s="91"/>
      <c r="W31" s="118">
        <v>0.90200000000000002</v>
      </c>
      <c r="X31" s="67"/>
      <c r="Y31" s="67"/>
      <c r="Z31" s="67"/>
      <c r="AA31" s="91"/>
      <c r="AB31" s="7">
        <v>0.90200000000000002</v>
      </c>
      <c r="AC31" s="96">
        <v>0.90200000000000002</v>
      </c>
      <c r="AD31" s="67"/>
      <c r="AE31" s="91"/>
      <c r="AF31" s="8">
        <v>0.90200000000000002</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4.5999999999999996</v>
      </c>
      <c r="K33" s="91"/>
      <c r="L33" s="119">
        <v>4.7</v>
      </c>
      <c r="M33" s="91"/>
      <c r="N33" s="119">
        <v>4.7</v>
      </c>
      <c r="O33" s="91"/>
      <c r="P33" s="119">
        <v>4.7</v>
      </c>
      <c r="Q33" s="67"/>
      <c r="R33" s="91"/>
      <c r="S33" s="119">
        <v>4.7</v>
      </c>
      <c r="T33" s="91"/>
      <c r="U33" s="119">
        <v>4.4000000000000004</v>
      </c>
      <c r="V33" s="91"/>
      <c r="W33" s="119">
        <v>4.4000000000000004</v>
      </c>
      <c r="X33" s="67"/>
      <c r="Y33" s="67"/>
      <c r="Z33" s="67"/>
      <c r="AA33" s="91"/>
      <c r="AB33" s="9">
        <v>4.5</v>
      </c>
      <c r="AC33" s="98">
        <v>4.5</v>
      </c>
      <c r="AD33" s="67"/>
      <c r="AE33" s="91"/>
      <c r="AF33" s="10">
        <v>4.5</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4.5999999999999996</v>
      </c>
      <c r="K36" s="91"/>
      <c r="L36" s="116">
        <v>4.7</v>
      </c>
      <c r="M36" s="91"/>
      <c r="N36" s="116">
        <v>4.7</v>
      </c>
      <c r="O36" s="91"/>
      <c r="P36" s="116">
        <v>4.7</v>
      </c>
      <c r="Q36" s="67"/>
      <c r="R36" s="91"/>
      <c r="S36" s="116">
        <v>4.7</v>
      </c>
      <c r="T36" s="91"/>
      <c r="U36" s="116">
        <v>4.4000000000000004</v>
      </c>
      <c r="V36" s="91"/>
      <c r="W36" s="116">
        <v>4.4000000000000004</v>
      </c>
      <c r="X36" s="67"/>
      <c r="Y36" s="67"/>
      <c r="Z36" s="67"/>
      <c r="AA36" s="91"/>
      <c r="AB36" s="3">
        <v>4.5</v>
      </c>
      <c r="AC36" s="92">
        <v>4.5</v>
      </c>
      <c r="AD36" s="67"/>
      <c r="AE36" s="91"/>
      <c r="AF36" s="4">
        <v>4.5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1.8</v>
      </c>
      <c r="K39" s="91"/>
      <c r="L39" s="116">
        <v>1.8</v>
      </c>
      <c r="M39" s="91"/>
      <c r="N39" s="116">
        <v>1.8</v>
      </c>
      <c r="O39" s="91"/>
      <c r="P39" s="116">
        <v>1.8</v>
      </c>
      <c r="Q39" s="67"/>
      <c r="R39" s="91"/>
      <c r="S39" s="116">
        <v>1.8</v>
      </c>
      <c r="T39" s="91"/>
      <c r="U39" s="116">
        <v>1.8</v>
      </c>
      <c r="V39" s="91"/>
      <c r="W39" s="116">
        <v>1.8</v>
      </c>
      <c r="X39" s="67"/>
      <c r="Y39" s="67"/>
      <c r="Z39" s="67"/>
      <c r="AA39" s="91"/>
      <c r="AB39" s="3">
        <v>1.8</v>
      </c>
      <c r="AC39" s="92">
        <v>1.8</v>
      </c>
      <c r="AD39" s="67"/>
      <c r="AE39" s="91"/>
      <c r="AF39" s="4">
        <v>1.8</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2.2999999523162802</v>
      </c>
      <c r="K42" s="91"/>
      <c r="L42" s="116">
        <v>2.2999999523162802</v>
      </c>
      <c r="M42" s="91"/>
      <c r="N42" s="116">
        <v>2.2999999523162802</v>
      </c>
      <c r="O42" s="91"/>
      <c r="P42" s="116">
        <v>2.2999999523162802</v>
      </c>
      <c r="Q42" s="67"/>
      <c r="R42" s="91"/>
      <c r="S42" s="116">
        <v>2.2999999523162802</v>
      </c>
      <c r="T42" s="91"/>
      <c r="U42" s="116">
        <v>2.2999999523162802</v>
      </c>
      <c r="V42" s="91"/>
      <c r="W42" s="116">
        <v>2.2999999523162802</v>
      </c>
      <c r="X42" s="67"/>
      <c r="Y42" s="67"/>
      <c r="Z42" s="67"/>
      <c r="AA42" s="91"/>
      <c r="AB42" s="3">
        <v>2.2999999523162802</v>
      </c>
      <c r="AC42" s="92">
        <v>2.2999999523162802</v>
      </c>
      <c r="AD42" s="67"/>
      <c r="AE42" s="91"/>
      <c r="AF42" s="4">
        <v>2.2999999523162802</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QlkC6OoTLCNrIu4Xz6gtFyRP/Z2S7i8z9I1E28HZKHbJchqxkBivfRHEQFHRfb8VGgHp/la2vfhBUdsUDHHaA==" saltValue="DLQRL+5bd1YbIGYD6Dfnm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5F269ED-5D7B-485A-8312-6D8E034A4628}"/>
    <hyperlink ref="E53" location="INDEX!A1" display="Return to Index" xr:uid="{D97A3BE7-E05D-42E7-860E-BBB208137AB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PRMI - Proserpine Mill (66/11kV)</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24"/>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1849</v>
      </c>
      <c r="J3" s="69"/>
      <c r="K3" s="69"/>
      <c r="L3" s="69"/>
      <c r="M3" s="69"/>
      <c r="N3" s="69"/>
      <c r="O3" s="69"/>
      <c r="P3" s="69"/>
      <c r="Q3" s="69"/>
      <c r="R3" s="69"/>
      <c r="S3" s="69"/>
      <c r="V3" s="71" t="s">
        <v>929</v>
      </c>
      <c r="W3" s="69"/>
      <c r="Y3" s="72" t="s">
        <v>1551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1851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5.4</v>
      </c>
      <c r="K26" s="91"/>
      <c r="L26" s="116">
        <v>5.4</v>
      </c>
      <c r="M26" s="91"/>
      <c r="N26" s="116">
        <v>5.4</v>
      </c>
      <c r="O26" s="91"/>
      <c r="P26" s="116">
        <v>5.4</v>
      </c>
      <c r="Q26" s="67"/>
      <c r="R26" s="91"/>
      <c r="S26" s="116">
        <v>5.4</v>
      </c>
      <c r="T26" s="91"/>
      <c r="U26" s="116">
        <v>6</v>
      </c>
      <c r="V26" s="91"/>
      <c r="W26" s="116">
        <v>6</v>
      </c>
      <c r="X26" s="67"/>
      <c r="Y26" s="67"/>
      <c r="Z26" s="67"/>
      <c r="AA26" s="91"/>
      <c r="AB26" s="3">
        <v>6</v>
      </c>
      <c r="AC26" s="92">
        <v>6</v>
      </c>
      <c r="AD26" s="67"/>
      <c r="AE26" s="91"/>
      <c r="AF26" s="4">
        <v>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1.7</v>
      </c>
      <c r="K28" s="91"/>
      <c r="L28" s="116">
        <v>1.7</v>
      </c>
      <c r="M28" s="91"/>
      <c r="N28" s="116">
        <v>1.7</v>
      </c>
      <c r="O28" s="91"/>
      <c r="P28" s="116">
        <v>1.7</v>
      </c>
      <c r="Q28" s="67"/>
      <c r="R28" s="91"/>
      <c r="S28" s="116">
        <v>1.7</v>
      </c>
      <c r="T28" s="91"/>
      <c r="U28" s="116">
        <v>1.7</v>
      </c>
      <c r="V28" s="91"/>
      <c r="W28" s="116">
        <v>1.7</v>
      </c>
      <c r="X28" s="67"/>
      <c r="Y28" s="67"/>
      <c r="Z28" s="67"/>
      <c r="AA28" s="91"/>
      <c r="AB28" s="3">
        <v>1.7</v>
      </c>
      <c r="AC28" s="92">
        <v>1.7</v>
      </c>
      <c r="AD28" s="67"/>
      <c r="AE28" s="91"/>
      <c r="AF28" s="4">
        <v>1.7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0.98399999999999999</v>
      </c>
      <c r="K31" s="91"/>
      <c r="L31" s="118">
        <v>0.98399999999999999</v>
      </c>
      <c r="M31" s="91"/>
      <c r="N31" s="118">
        <v>0.98399999999999999</v>
      </c>
      <c r="O31" s="91"/>
      <c r="P31" s="118">
        <v>0.98399999999999999</v>
      </c>
      <c r="Q31" s="67"/>
      <c r="R31" s="91"/>
      <c r="S31" s="118">
        <v>0.98399999999999999</v>
      </c>
      <c r="T31" s="91"/>
      <c r="U31" s="118">
        <v>0.99199999999999999</v>
      </c>
      <c r="V31" s="91"/>
      <c r="W31" s="118">
        <v>0.99199999999999999</v>
      </c>
      <c r="X31" s="67"/>
      <c r="Y31" s="67"/>
      <c r="Z31" s="67"/>
      <c r="AA31" s="91"/>
      <c r="AB31" s="7">
        <v>0.99199999999999999</v>
      </c>
      <c r="AC31" s="96">
        <v>0.99199999999999999</v>
      </c>
      <c r="AD31" s="67"/>
      <c r="AE31" s="91"/>
      <c r="AF31" s="8">
        <v>0.99199999999999999</v>
      </c>
    </row>
    <row r="32" spans="4:32" ht="13.15" customHeight="1" x14ac:dyDescent="0.25">
      <c r="E32" s="93" t="s">
        <v>40</v>
      </c>
      <c r="F32" s="67"/>
      <c r="G32" s="67"/>
      <c r="H32" s="67"/>
      <c r="I32" s="94"/>
      <c r="J32" s="116">
        <v>3</v>
      </c>
      <c r="K32" s="91"/>
      <c r="L32" s="116">
        <v>3</v>
      </c>
      <c r="M32" s="91"/>
      <c r="N32" s="116">
        <v>3</v>
      </c>
      <c r="O32" s="91"/>
      <c r="P32" s="116">
        <v>3</v>
      </c>
      <c r="Q32" s="67"/>
      <c r="R32" s="91"/>
      <c r="S32" s="116">
        <v>3</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1.5</v>
      </c>
      <c r="K33" s="91"/>
      <c r="L33" s="119">
        <v>1.6</v>
      </c>
      <c r="M33" s="91"/>
      <c r="N33" s="119">
        <v>1.6</v>
      </c>
      <c r="O33" s="91"/>
      <c r="P33" s="119">
        <v>1.6</v>
      </c>
      <c r="Q33" s="67"/>
      <c r="R33" s="91"/>
      <c r="S33" s="119">
        <v>1.6</v>
      </c>
      <c r="T33" s="91"/>
      <c r="U33" s="119">
        <v>1.5</v>
      </c>
      <c r="V33" s="91"/>
      <c r="W33" s="119">
        <v>1.5</v>
      </c>
      <c r="X33" s="67"/>
      <c r="Y33" s="67"/>
      <c r="Z33" s="67"/>
      <c r="AA33" s="91"/>
      <c r="AB33" s="9">
        <v>1.5</v>
      </c>
      <c r="AC33" s="98">
        <v>1.6</v>
      </c>
      <c r="AD33" s="67"/>
      <c r="AE33" s="91"/>
      <c r="AF33" s="10">
        <v>1.6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v>
      </c>
      <c r="K43" s="103"/>
      <c r="L43" s="102">
        <v>4</v>
      </c>
      <c r="M43" s="103"/>
      <c r="N43" s="102">
        <v>4</v>
      </c>
      <c r="O43" s="103"/>
      <c r="P43" s="102">
        <v>4</v>
      </c>
      <c r="Q43" s="100"/>
      <c r="R43" s="103"/>
      <c r="S43" s="102">
        <v>4</v>
      </c>
      <c r="T43" s="103"/>
      <c r="U43" s="113">
        <v>4</v>
      </c>
      <c r="V43" s="114"/>
      <c r="W43" s="102">
        <v>4</v>
      </c>
      <c r="X43" s="100"/>
      <c r="Y43" s="100"/>
      <c r="Z43" s="100"/>
      <c r="AA43" s="103"/>
      <c r="AB43" s="18">
        <v>4</v>
      </c>
      <c r="AC43" s="102">
        <v>4</v>
      </c>
      <c r="AD43" s="100"/>
      <c r="AE43" s="103"/>
      <c r="AF43" s="19">
        <v>4</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oRLLvilj4xdIMs1kELlhU/bfSfG/oGrikOEy6sIVd5W093qokS01/WKTq1vLwqPLtUvMkYTfInSLRIXcFrixw==" saltValue="mdIbdxATVCOS6FwD0BEwj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F86142C-63C3-43F8-807D-445B1DA26887}"/>
    <hyperlink ref="E53" location="INDEX!A1" display="Return to Index" xr:uid="{46792284-EB41-4AF4-A607-4D70CB74479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PROT - Proston (66/11kV)</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1058</v>
      </c>
      <c r="J3" s="69"/>
      <c r="K3" s="69"/>
      <c r="L3" s="69"/>
      <c r="M3" s="69"/>
      <c r="N3" s="69"/>
      <c r="O3" s="69"/>
      <c r="P3" s="69"/>
      <c r="Q3" s="69"/>
      <c r="R3" s="69"/>
      <c r="S3" s="69"/>
      <c r="V3" s="71" t="s">
        <v>929</v>
      </c>
      <c r="W3" s="69"/>
      <c r="Y3" s="72" t="s">
        <v>1044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1059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1030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40</v>
      </c>
      <c r="K26" s="91"/>
      <c r="L26" s="116">
        <v>40</v>
      </c>
      <c r="M26" s="91"/>
      <c r="N26" s="116">
        <v>40</v>
      </c>
      <c r="O26" s="91"/>
      <c r="P26" s="116">
        <v>40</v>
      </c>
      <c r="Q26" s="67"/>
      <c r="R26" s="91"/>
      <c r="S26" s="116">
        <v>40</v>
      </c>
      <c r="T26" s="91"/>
      <c r="U26" s="116">
        <v>44</v>
      </c>
      <c r="V26" s="91"/>
      <c r="W26" s="116">
        <v>44</v>
      </c>
      <c r="X26" s="67"/>
      <c r="Y26" s="67"/>
      <c r="Z26" s="67"/>
      <c r="AA26" s="91"/>
      <c r="AB26" s="3">
        <v>44</v>
      </c>
      <c r="AC26" s="92">
        <v>44</v>
      </c>
      <c r="AD26" s="67"/>
      <c r="AE26" s="91"/>
      <c r="AF26" s="4">
        <v>44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11.1</v>
      </c>
      <c r="K28" s="91"/>
      <c r="L28" s="116">
        <v>11.1</v>
      </c>
      <c r="M28" s="91"/>
      <c r="N28" s="116">
        <v>11.2</v>
      </c>
      <c r="O28" s="91"/>
      <c r="P28" s="116">
        <v>11.2</v>
      </c>
      <c r="Q28" s="67"/>
      <c r="R28" s="91"/>
      <c r="S28" s="116">
        <v>11.2</v>
      </c>
      <c r="T28" s="91"/>
      <c r="U28" s="116">
        <v>6.7</v>
      </c>
      <c r="V28" s="91"/>
      <c r="W28" s="116">
        <v>6.7</v>
      </c>
      <c r="X28" s="67"/>
      <c r="Y28" s="67"/>
      <c r="Z28" s="67"/>
      <c r="AA28" s="91"/>
      <c r="AB28" s="3">
        <v>6.7</v>
      </c>
      <c r="AC28" s="92">
        <v>6.8</v>
      </c>
      <c r="AD28" s="67"/>
      <c r="AE28" s="91"/>
      <c r="AF28" s="4">
        <v>6.8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0.97599999999999998</v>
      </c>
      <c r="K31" s="91"/>
      <c r="L31" s="118">
        <v>0.97599999999999998</v>
      </c>
      <c r="M31" s="91"/>
      <c r="N31" s="118">
        <v>0.97599999999999998</v>
      </c>
      <c r="O31" s="91"/>
      <c r="P31" s="118">
        <v>0.97599999999999998</v>
      </c>
      <c r="Q31" s="67"/>
      <c r="R31" s="91"/>
      <c r="S31" s="118">
        <v>0.97599999999999998</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33</v>
      </c>
      <c r="K32" s="91"/>
      <c r="L32" s="116">
        <v>33</v>
      </c>
      <c r="M32" s="91"/>
      <c r="N32" s="116">
        <v>33</v>
      </c>
      <c r="O32" s="91"/>
      <c r="P32" s="116">
        <v>33</v>
      </c>
      <c r="Q32" s="67"/>
      <c r="R32" s="91"/>
      <c r="S32" s="116">
        <v>33</v>
      </c>
      <c r="T32" s="91"/>
      <c r="U32" s="116">
        <v>36</v>
      </c>
      <c r="V32" s="91"/>
      <c r="W32" s="116">
        <v>36</v>
      </c>
      <c r="X32" s="67"/>
      <c r="Y32" s="67"/>
      <c r="Z32" s="67"/>
      <c r="AA32" s="91"/>
      <c r="AB32" s="3">
        <v>36</v>
      </c>
      <c r="AC32" s="92">
        <v>36</v>
      </c>
      <c r="AD32" s="67"/>
      <c r="AE32" s="91"/>
      <c r="AF32" s="4">
        <v>36</v>
      </c>
    </row>
    <row r="33" spans="5:32" ht="13.15" customHeight="1" x14ac:dyDescent="0.25">
      <c r="E33" s="97" t="s">
        <v>44</v>
      </c>
      <c r="F33" s="67"/>
      <c r="G33" s="67"/>
      <c r="H33" s="67"/>
      <c r="I33" s="94"/>
      <c r="J33" s="119">
        <v>10.4</v>
      </c>
      <c r="K33" s="91"/>
      <c r="L33" s="119">
        <v>10.4</v>
      </c>
      <c r="M33" s="91"/>
      <c r="N33" s="119">
        <v>10.5</v>
      </c>
      <c r="O33" s="91"/>
      <c r="P33" s="119">
        <v>10.5</v>
      </c>
      <c r="Q33" s="67"/>
      <c r="R33" s="91"/>
      <c r="S33" s="119">
        <v>10.5</v>
      </c>
      <c r="T33" s="91"/>
      <c r="U33" s="119">
        <v>6.5</v>
      </c>
      <c r="V33" s="91"/>
      <c r="W33" s="119">
        <v>6.5</v>
      </c>
      <c r="X33" s="67"/>
      <c r="Y33" s="67"/>
      <c r="Z33" s="67"/>
      <c r="AA33" s="91"/>
      <c r="AB33" s="9">
        <v>6.5</v>
      </c>
      <c r="AC33" s="98">
        <v>6.5</v>
      </c>
      <c r="AD33" s="67"/>
      <c r="AE33" s="91"/>
      <c r="AF33" s="10">
        <v>6.6</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1061</v>
      </c>
      <c r="K35" s="91"/>
      <c r="L35" s="117" t="s">
        <v>1061</v>
      </c>
      <c r="M35" s="91"/>
      <c r="N35" s="117" t="s">
        <v>1061</v>
      </c>
      <c r="O35" s="91"/>
      <c r="P35" s="117" t="s">
        <v>1061</v>
      </c>
      <c r="Q35" s="67"/>
      <c r="R35" s="91"/>
      <c r="S35" s="117" t="s">
        <v>1061</v>
      </c>
      <c r="T35" s="91"/>
      <c r="U35" s="117" t="s">
        <v>1061</v>
      </c>
      <c r="V35" s="91"/>
      <c r="W35" s="117" t="s">
        <v>1061</v>
      </c>
      <c r="X35" s="67"/>
      <c r="Y35" s="67"/>
      <c r="Z35" s="67"/>
      <c r="AA35" s="91"/>
      <c r="AB35" s="5" t="s">
        <v>1061</v>
      </c>
      <c r="AC35" s="95" t="s">
        <v>1061</v>
      </c>
      <c r="AD35" s="67"/>
      <c r="AE35" s="91"/>
      <c r="AF35" s="6" t="s">
        <v>1061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02">
        <v>15</v>
      </c>
      <c r="V43" s="103"/>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BD6xZOJIRlJ/Ywgyt0EtRgkgg1CwlATP6ajn5gGU4WZy80Eagvp8lHSz3aZ+E7+bheCrVA1yPekyFXKD00mPw==" saltValue="z+gKlFkPZfUxljIHm9hWm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4C2A58DB-2CBD-4B0B-986E-315190D4FCC5}"/>
    <hyperlink ref="E53" location="INDEX!A1" display="Return to Index" xr:uid="{6D5D73CD-1F88-4511-A77F-3DDC086476B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BLAC - Blackwater (66/22kV)</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25"/>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1852</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v>
      </c>
      <c r="K26" s="91"/>
      <c r="L26" s="116">
        <v>14</v>
      </c>
      <c r="M26" s="91"/>
      <c r="N26" s="116">
        <v>14</v>
      </c>
      <c r="O26" s="91"/>
      <c r="P26" s="116">
        <v>14</v>
      </c>
      <c r="Q26" s="67"/>
      <c r="R26" s="91"/>
      <c r="S26" s="116">
        <v>14</v>
      </c>
      <c r="T26" s="91"/>
      <c r="U26" s="116">
        <v>15.5</v>
      </c>
      <c r="V26" s="91"/>
      <c r="W26" s="116">
        <v>15.5</v>
      </c>
      <c r="X26" s="67"/>
      <c r="Y26" s="67"/>
      <c r="Z26" s="67"/>
      <c r="AA26" s="91"/>
      <c r="AB26" s="3">
        <v>15.5</v>
      </c>
      <c r="AC26" s="92">
        <v>15.5</v>
      </c>
      <c r="AD26" s="67"/>
      <c r="AE26" s="91"/>
      <c r="AF26" s="4">
        <v>15.5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6.4</v>
      </c>
      <c r="K28" s="91"/>
      <c r="L28" s="116">
        <v>6.4</v>
      </c>
      <c r="M28" s="91"/>
      <c r="N28" s="116">
        <v>6.5</v>
      </c>
      <c r="O28" s="91"/>
      <c r="P28" s="116">
        <v>6.5</v>
      </c>
      <c r="Q28" s="67"/>
      <c r="R28" s="91"/>
      <c r="S28" s="116">
        <v>6.5</v>
      </c>
      <c r="T28" s="91"/>
      <c r="U28" s="116">
        <v>6</v>
      </c>
      <c r="V28" s="91"/>
      <c r="W28" s="116">
        <v>6</v>
      </c>
      <c r="X28" s="67"/>
      <c r="Y28" s="67"/>
      <c r="Z28" s="67"/>
      <c r="AA28" s="91"/>
      <c r="AB28" s="3">
        <v>6.1</v>
      </c>
      <c r="AC28" s="92">
        <v>6.1</v>
      </c>
      <c r="AD28" s="67"/>
      <c r="AE28" s="91"/>
      <c r="AF28" s="4">
        <v>6.2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0.97899999999999998</v>
      </c>
      <c r="V31" s="91"/>
      <c r="W31" s="118">
        <v>0.97899999999999998</v>
      </c>
      <c r="X31" s="67"/>
      <c r="Y31" s="67"/>
      <c r="Z31" s="67"/>
      <c r="AA31" s="91"/>
      <c r="AB31" s="7">
        <v>0.97899999999999998</v>
      </c>
      <c r="AC31" s="96">
        <v>0.97899999999999998</v>
      </c>
      <c r="AD31" s="67"/>
      <c r="AE31" s="91"/>
      <c r="AF31" s="8">
        <v>0.97899999999999998</v>
      </c>
    </row>
    <row r="32" spans="4:32" ht="13.15" customHeight="1" x14ac:dyDescent="0.25">
      <c r="E32" s="93" t="s">
        <v>40</v>
      </c>
      <c r="F32" s="67"/>
      <c r="G32" s="67"/>
      <c r="H32" s="67"/>
      <c r="I32" s="94"/>
      <c r="J32" s="116">
        <v>8.1999999999999993</v>
      </c>
      <c r="K32" s="91"/>
      <c r="L32" s="116">
        <v>8.1999999999999993</v>
      </c>
      <c r="M32" s="91"/>
      <c r="N32" s="116">
        <v>8.1999999999999993</v>
      </c>
      <c r="O32" s="91"/>
      <c r="P32" s="116">
        <v>8.1999999999999993</v>
      </c>
      <c r="Q32" s="67"/>
      <c r="R32" s="91"/>
      <c r="S32" s="116">
        <v>8.1999999999999993</v>
      </c>
      <c r="T32" s="91"/>
      <c r="U32" s="116">
        <v>8.8000000000000007</v>
      </c>
      <c r="V32" s="91"/>
      <c r="W32" s="116">
        <v>8.8000000000000007</v>
      </c>
      <c r="X32" s="67"/>
      <c r="Y32" s="67"/>
      <c r="Z32" s="67"/>
      <c r="AA32" s="91"/>
      <c r="AB32" s="3">
        <v>8.8000000000000007</v>
      </c>
      <c r="AC32" s="92">
        <v>8.8000000000000007</v>
      </c>
      <c r="AD32" s="67"/>
      <c r="AE32" s="91"/>
      <c r="AF32" s="4">
        <v>8.8000000000000007</v>
      </c>
    </row>
    <row r="33" spans="5:32" ht="13.15" customHeight="1" x14ac:dyDescent="0.25">
      <c r="E33" s="97" t="s">
        <v>44</v>
      </c>
      <c r="F33" s="67"/>
      <c r="G33" s="67"/>
      <c r="H33" s="67"/>
      <c r="I33" s="94"/>
      <c r="J33" s="119">
        <v>6.2</v>
      </c>
      <c r="K33" s="91"/>
      <c r="L33" s="119">
        <v>6.2</v>
      </c>
      <c r="M33" s="91"/>
      <c r="N33" s="119">
        <v>6.3</v>
      </c>
      <c r="O33" s="91"/>
      <c r="P33" s="119">
        <v>6.3</v>
      </c>
      <c r="Q33" s="67"/>
      <c r="R33" s="91"/>
      <c r="S33" s="119">
        <v>6.3</v>
      </c>
      <c r="T33" s="91"/>
      <c r="U33" s="119">
        <v>5.9</v>
      </c>
      <c r="V33" s="91"/>
      <c r="W33" s="119">
        <v>5.9</v>
      </c>
      <c r="X33" s="67"/>
      <c r="Y33" s="67"/>
      <c r="Z33" s="67"/>
      <c r="AA33" s="91"/>
      <c r="AB33" s="9">
        <v>6</v>
      </c>
      <c r="AC33" s="98">
        <v>6</v>
      </c>
      <c r="AD33" s="67"/>
      <c r="AE33" s="91"/>
      <c r="AF33" s="10">
        <v>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1855</v>
      </c>
      <c r="K35" s="91"/>
      <c r="L35" s="117" t="s">
        <v>1855</v>
      </c>
      <c r="M35" s="91"/>
      <c r="N35" s="117" t="s">
        <v>1855</v>
      </c>
      <c r="O35" s="91"/>
      <c r="P35" s="117" t="s">
        <v>1855</v>
      </c>
      <c r="Q35" s="67"/>
      <c r="R35" s="91"/>
      <c r="S35" s="117" t="s">
        <v>1855</v>
      </c>
      <c r="T35" s="91"/>
      <c r="U35" s="117" t="s">
        <v>1855</v>
      </c>
      <c r="V35" s="91"/>
      <c r="W35" s="117" t="s">
        <v>1855</v>
      </c>
      <c r="X35" s="67"/>
      <c r="Y35" s="67"/>
      <c r="Z35" s="67"/>
      <c r="AA35" s="91"/>
      <c r="AB35" s="5" t="s">
        <v>1855</v>
      </c>
      <c r="AC35" s="95" t="s">
        <v>1855</v>
      </c>
      <c r="AD35" s="67"/>
      <c r="AE35" s="91"/>
      <c r="AF35" s="6" t="s">
        <v>1855</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12.5</v>
      </c>
      <c r="K43" s="103"/>
      <c r="L43" s="102">
        <v>12.5</v>
      </c>
      <c r="M43" s="103"/>
      <c r="N43" s="102">
        <v>12.5</v>
      </c>
      <c r="O43" s="103"/>
      <c r="P43" s="102">
        <v>12.5</v>
      </c>
      <c r="Q43" s="100"/>
      <c r="R43" s="103"/>
      <c r="S43" s="102">
        <v>12.5</v>
      </c>
      <c r="T43" s="103"/>
      <c r="U43" s="113">
        <v>12.5</v>
      </c>
      <c r="V43" s="114"/>
      <c r="W43" s="102">
        <v>12.5</v>
      </c>
      <c r="X43" s="100"/>
      <c r="Y43" s="100"/>
      <c r="Z43" s="100"/>
      <c r="AA43" s="103"/>
      <c r="AB43" s="18">
        <v>12.5</v>
      </c>
      <c r="AC43" s="102">
        <v>12.5</v>
      </c>
      <c r="AD43" s="100"/>
      <c r="AE43" s="103"/>
      <c r="AF43" s="19">
        <v>12.5</v>
      </c>
    </row>
    <row r="44" spans="5:32" ht="22.5" customHeight="1" x14ac:dyDescent="0.25">
      <c r="E44" s="99" t="s">
        <v>85</v>
      </c>
      <c r="F44" s="100"/>
      <c r="G44" s="100"/>
      <c r="H44" s="100"/>
      <c r="I44" s="101"/>
      <c r="J44" s="102">
        <v>6.25</v>
      </c>
      <c r="K44" s="103"/>
      <c r="L44" s="102">
        <v>6.25</v>
      </c>
      <c r="M44" s="103"/>
      <c r="N44" s="102">
        <v>6.25</v>
      </c>
      <c r="O44" s="103"/>
      <c r="P44" s="102">
        <v>6.25</v>
      </c>
      <c r="Q44" s="100"/>
      <c r="R44" s="103"/>
      <c r="S44" s="102">
        <v>6.25</v>
      </c>
      <c r="T44" s="103"/>
      <c r="U44" s="102">
        <v>6.25</v>
      </c>
      <c r="V44" s="103"/>
      <c r="W44" s="102">
        <v>6.25</v>
      </c>
      <c r="X44" s="100"/>
      <c r="Y44" s="100"/>
      <c r="Z44" s="100"/>
      <c r="AA44" s="103"/>
      <c r="AB44" s="18">
        <v>6.25</v>
      </c>
      <c r="AC44" s="102">
        <v>6.25</v>
      </c>
      <c r="AD44" s="100"/>
      <c r="AE44" s="103"/>
      <c r="AF44" s="19">
        <v>6.25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4iqXDr7aCqvtZtFDbtQ2MjQJWznl/qFpA41pCqEFM5JU32CLUYNFuhFfeJOxQovdXXl73Rg2KpH2DQ5ug7Vlg==" saltValue="MqY3luqn/I4p9fXTLNs/c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A7C9458-16EF-4F78-80D1-9E209A39C1A4}"/>
    <hyperlink ref="E53" location="INDEX!A1" display="Return to Index" xr:uid="{9522CED6-DEF9-497B-8AAA-7AAB7C3270E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PURR - Purrawunda (33/11kV)</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26"/>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1856</v>
      </c>
      <c r="J3" s="69"/>
      <c r="K3" s="69"/>
      <c r="L3" s="69"/>
      <c r="M3" s="69"/>
      <c r="N3" s="69"/>
      <c r="O3" s="69"/>
      <c r="P3" s="69"/>
      <c r="Q3" s="69"/>
      <c r="R3" s="69"/>
      <c r="S3" s="69"/>
      <c r="V3" s="71" t="s">
        <v>929</v>
      </c>
      <c r="W3" s="69"/>
      <c r="Y3" s="72" t="s">
        <v>1175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1509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6.3</v>
      </c>
      <c r="K26" s="91"/>
      <c r="L26" s="116">
        <v>6.3</v>
      </c>
      <c r="M26" s="91"/>
      <c r="N26" s="116">
        <v>6.3</v>
      </c>
      <c r="O26" s="91"/>
      <c r="P26" s="116">
        <v>6.3</v>
      </c>
      <c r="Q26" s="67"/>
      <c r="R26" s="91"/>
      <c r="S26" s="116">
        <v>6.3</v>
      </c>
      <c r="T26" s="91"/>
      <c r="U26" s="116">
        <v>7.4</v>
      </c>
      <c r="V26" s="91"/>
      <c r="W26" s="116">
        <v>7.4</v>
      </c>
      <c r="X26" s="67"/>
      <c r="Y26" s="67"/>
      <c r="Z26" s="67"/>
      <c r="AA26" s="91"/>
      <c r="AB26" s="3">
        <v>7.4</v>
      </c>
      <c r="AC26" s="92">
        <v>7.4</v>
      </c>
      <c r="AD26" s="67"/>
      <c r="AE26" s="91"/>
      <c r="AF26" s="4">
        <v>7.4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2.7</v>
      </c>
      <c r="K28" s="91"/>
      <c r="L28" s="116">
        <v>2.7</v>
      </c>
      <c r="M28" s="91"/>
      <c r="N28" s="116">
        <v>2.7</v>
      </c>
      <c r="O28" s="91"/>
      <c r="P28" s="116">
        <v>2.7</v>
      </c>
      <c r="Q28" s="67"/>
      <c r="R28" s="91"/>
      <c r="S28" s="116">
        <v>2.7</v>
      </c>
      <c r="T28" s="91"/>
      <c r="U28" s="116">
        <v>2</v>
      </c>
      <c r="V28" s="91"/>
      <c r="W28" s="116">
        <v>2</v>
      </c>
      <c r="X28" s="67"/>
      <c r="Y28" s="67"/>
      <c r="Z28" s="67"/>
      <c r="AA28" s="91"/>
      <c r="AB28" s="3">
        <v>2</v>
      </c>
      <c r="AC28" s="92">
        <v>2.1</v>
      </c>
      <c r="AD28" s="67"/>
      <c r="AE28" s="91"/>
      <c r="AF28" s="4">
        <v>2.1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0.96899999999999997</v>
      </c>
      <c r="K31" s="91"/>
      <c r="L31" s="118">
        <v>0.96899999999999997</v>
      </c>
      <c r="M31" s="91"/>
      <c r="N31" s="118">
        <v>0.96899999999999997</v>
      </c>
      <c r="O31" s="91"/>
      <c r="P31" s="118">
        <v>0.96899999999999997</v>
      </c>
      <c r="Q31" s="67"/>
      <c r="R31" s="91"/>
      <c r="S31" s="118">
        <v>0.96899999999999997</v>
      </c>
      <c r="T31" s="91"/>
      <c r="U31" s="118">
        <v>0.872</v>
      </c>
      <c r="V31" s="91"/>
      <c r="W31" s="118">
        <v>0.872</v>
      </c>
      <c r="X31" s="67"/>
      <c r="Y31" s="67"/>
      <c r="Z31" s="67"/>
      <c r="AA31" s="91"/>
      <c r="AB31" s="7">
        <v>0.872</v>
      </c>
      <c r="AC31" s="96">
        <v>0.89700000000000002</v>
      </c>
      <c r="AD31" s="67"/>
      <c r="AE31" s="91"/>
      <c r="AF31" s="8">
        <v>0.89700000000000002</v>
      </c>
    </row>
    <row r="32" spans="4:32" ht="13.15" customHeight="1" x14ac:dyDescent="0.25">
      <c r="E32" s="93" t="s">
        <v>40</v>
      </c>
      <c r="F32" s="67"/>
      <c r="G32" s="67"/>
      <c r="H32" s="67"/>
      <c r="I32" s="94"/>
      <c r="J32" s="116">
        <v>3.7</v>
      </c>
      <c r="K32" s="91"/>
      <c r="L32" s="116">
        <v>3.7</v>
      </c>
      <c r="M32" s="91"/>
      <c r="N32" s="116">
        <v>3.7</v>
      </c>
      <c r="O32" s="91"/>
      <c r="P32" s="116">
        <v>3.7</v>
      </c>
      <c r="Q32" s="67"/>
      <c r="R32" s="91"/>
      <c r="S32" s="116">
        <v>3.7</v>
      </c>
      <c r="T32" s="91"/>
      <c r="U32" s="116">
        <v>4.3</v>
      </c>
      <c r="V32" s="91"/>
      <c r="W32" s="116">
        <v>4.3</v>
      </c>
      <c r="X32" s="67"/>
      <c r="Y32" s="67"/>
      <c r="Z32" s="67"/>
      <c r="AA32" s="91"/>
      <c r="AB32" s="3">
        <v>4.3</v>
      </c>
      <c r="AC32" s="92">
        <v>4.3</v>
      </c>
      <c r="AD32" s="67"/>
      <c r="AE32" s="91"/>
      <c r="AF32" s="4">
        <v>4.3</v>
      </c>
    </row>
    <row r="33" spans="5:32" ht="13.15" customHeight="1" x14ac:dyDescent="0.25">
      <c r="E33" s="97" t="s">
        <v>44</v>
      </c>
      <c r="F33" s="67"/>
      <c r="G33" s="67"/>
      <c r="H33" s="67"/>
      <c r="I33" s="94"/>
      <c r="J33" s="119">
        <v>2.6</v>
      </c>
      <c r="K33" s="91"/>
      <c r="L33" s="119">
        <v>2.6</v>
      </c>
      <c r="M33" s="91"/>
      <c r="N33" s="119">
        <v>2.6</v>
      </c>
      <c r="O33" s="91"/>
      <c r="P33" s="119">
        <v>2.6</v>
      </c>
      <c r="Q33" s="67"/>
      <c r="R33" s="91"/>
      <c r="S33" s="119">
        <v>2.6</v>
      </c>
      <c r="T33" s="91"/>
      <c r="U33" s="119">
        <v>1.9</v>
      </c>
      <c r="V33" s="91"/>
      <c r="W33" s="119">
        <v>1.9</v>
      </c>
      <c r="X33" s="67"/>
      <c r="Y33" s="67"/>
      <c r="Z33" s="67"/>
      <c r="AA33" s="91"/>
      <c r="AB33" s="9">
        <v>1.9</v>
      </c>
      <c r="AC33" s="98">
        <v>2</v>
      </c>
      <c r="AD33" s="67"/>
      <c r="AE33" s="91"/>
      <c r="AF33" s="10">
        <v>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950</v>
      </c>
      <c r="K35" s="91"/>
      <c r="L35" s="117" t="s">
        <v>950</v>
      </c>
      <c r="M35" s="91"/>
      <c r="N35" s="117" t="s">
        <v>950</v>
      </c>
      <c r="O35" s="91"/>
      <c r="P35" s="117" t="s">
        <v>950</v>
      </c>
      <c r="Q35" s="67"/>
      <c r="R35" s="91"/>
      <c r="S35" s="117" t="s">
        <v>950</v>
      </c>
      <c r="T35" s="91"/>
      <c r="U35" s="117" t="s">
        <v>950</v>
      </c>
      <c r="V35" s="91"/>
      <c r="W35" s="117" t="s">
        <v>950</v>
      </c>
      <c r="X35" s="67"/>
      <c r="Y35" s="67"/>
      <c r="Z35" s="67"/>
      <c r="AA35" s="91"/>
      <c r="AB35" s="5" t="s">
        <v>950</v>
      </c>
      <c r="AC35" s="95" t="s">
        <v>950</v>
      </c>
      <c r="AD35" s="67"/>
      <c r="AE35" s="91"/>
      <c r="AF35" s="6" t="s">
        <v>950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v>
      </c>
      <c r="K43" s="103"/>
      <c r="L43" s="102">
        <v>6</v>
      </c>
      <c r="M43" s="103"/>
      <c r="N43" s="102">
        <v>6</v>
      </c>
      <c r="O43" s="103"/>
      <c r="P43" s="102">
        <v>6</v>
      </c>
      <c r="Q43" s="100"/>
      <c r="R43" s="103"/>
      <c r="S43" s="102">
        <v>6</v>
      </c>
      <c r="T43" s="103"/>
      <c r="U43" s="113">
        <v>6</v>
      </c>
      <c r="V43" s="114"/>
      <c r="W43" s="102">
        <v>6</v>
      </c>
      <c r="X43" s="100"/>
      <c r="Y43" s="100"/>
      <c r="Z43" s="100"/>
      <c r="AA43" s="103"/>
      <c r="AB43" s="18">
        <v>6</v>
      </c>
      <c r="AC43" s="102">
        <v>6</v>
      </c>
      <c r="AD43" s="100"/>
      <c r="AE43" s="103"/>
      <c r="AF43" s="19">
        <v>6</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4Gk7QPQZTuLSWHxHHnz2l8Ec9oObnFFR/TkfWCxEZRtRxgzIaHGbx/D5fqV4tWA+rhG5XQ1b8T3nfS6x1h1tDw==" saltValue="JDTa4wCwrxsQq9L2DAxzS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93F9952-0747-4DD4-AA97-F298FBDE1A06}"/>
    <hyperlink ref="E53" location="INDEX!A1" display="Return to Index" xr:uid="{A7E89315-C113-4244-BDFB-9F149BA067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QUIL - Quilpie (66/11kV)</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27"/>
  <dimension ref="A1:AJ53"/>
  <sheetViews>
    <sheetView showGridLines="0" topLeftCell="A24"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1858</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1054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12.5</v>
      </c>
      <c r="K26" s="91"/>
      <c r="L26" s="116">
        <v>12.5</v>
      </c>
      <c r="M26" s="91"/>
      <c r="N26" s="116">
        <v>12.5</v>
      </c>
      <c r="O26" s="91"/>
      <c r="P26" s="116">
        <v>12.5</v>
      </c>
      <c r="Q26" s="67"/>
      <c r="R26" s="91"/>
      <c r="S26" s="116">
        <v>12.5</v>
      </c>
      <c r="T26" s="91"/>
      <c r="U26" s="116">
        <v>14</v>
      </c>
      <c r="V26" s="91"/>
      <c r="W26" s="116">
        <v>14</v>
      </c>
      <c r="X26" s="67"/>
      <c r="Y26" s="67"/>
      <c r="Z26" s="67"/>
      <c r="AA26" s="91"/>
      <c r="AB26" s="3">
        <v>14</v>
      </c>
      <c r="AC26" s="92">
        <v>14</v>
      </c>
      <c r="AD26" s="67"/>
      <c r="AE26" s="91"/>
      <c r="AF26" s="4">
        <v>14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3.7</v>
      </c>
      <c r="K28" s="91"/>
      <c r="L28" s="116">
        <v>3.8</v>
      </c>
      <c r="M28" s="91"/>
      <c r="N28" s="116">
        <v>3.8</v>
      </c>
      <c r="O28" s="91"/>
      <c r="P28" s="116">
        <v>3.8</v>
      </c>
      <c r="Q28" s="67"/>
      <c r="R28" s="91"/>
      <c r="S28" s="116">
        <v>3.8</v>
      </c>
      <c r="T28" s="91"/>
      <c r="U28" s="116">
        <v>3.2</v>
      </c>
      <c r="V28" s="91"/>
      <c r="W28" s="116">
        <v>3.2</v>
      </c>
      <c r="X28" s="67"/>
      <c r="Y28" s="67"/>
      <c r="Z28" s="67"/>
      <c r="AA28" s="91"/>
      <c r="AB28" s="3">
        <v>3.3</v>
      </c>
      <c r="AC28" s="92">
        <v>3.3</v>
      </c>
      <c r="AD28" s="67"/>
      <c r="AE28" s="91"/>
      <c r="AF28" s="4">
        <v>3.3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0.98899999999999999</v>
      </c>
      <c r="K31" s="91"/>
      <c r="L31" s="118">
        <v>0.98899999999999999</v>
      </c>
      <c r="M31" s="91"/>
      <c r="N31" s="118">
        <v>0.98899999999999999</v>
      </c>
      <c r="O31" s="91"/>
      <c r="P31" s="118">
        <v>0.98899999999999999</v>
      </c>
      <c r="Q31" s="67"/>
      <c r="R31" s="91"/>
      <c r="S31" s="118">
        <v>0.98899999999999999</v>
      </c>
      <c r="T31" s="91"/>
      <c r="U31" s="118">
        <v>0.97799999999999998</v>
      </c>
      <c r="V31" s="91"/>
      <c r="W31" s="118">
        <v>0.97799999999999998</v>
      </c>
      <c r="X31" s="67"/>
      <c r="Y31" s="67"/>
      <c r="Z31" s="67"/>
      <c r="AA31" s="91"/>
      <c r="AB31" s="7">
        <v>0.97799999999999998</v>
      </c>
      <c r="AC31" s="96">
        <v>0.97799999999999998</v>
      </c>
      <c r="AD31" s="67"/>
      <c r="AE31" s="91"/>
      <c r="AF31" s="8">
        <v>0.97799999999999998</v>
      </c>
    </row>
    <row r="32" spans="4:32" ht="13.15" customHeight="1" x14ac:dyDescent="0.25">
      <c r="E32" s="93" t="s">
        <v>40</v>
      </c>
      <c r="F32" s="67"/>
      <c r="G32" s="67"/>
      <c r="H32" s="67"/>
      <c r="I32" s="94"/>
      <c r="J32" s="116">
        <v>7.5</v>
      </c>
      <c r="K32" s="91"/>
      <c r="L32" s="116">
        <v>7.5</v>
      </c>
      <c r="M32" s="91"/>
      <c r="N32" s="116">
        <v>7.5</v>
      </c>
      <c r="O32" s="91"/>
      <c r="P32" s="116">
        <v>7.5</v>
      </c>
      <c r="Q32" s="67"/>
      <c r="R32" s="91"/>
      <c r="S32" s="116">
        <v>7.5</v>
      </c>
      <c r="T32" s="91"/>
      <c r="U32" s="116">
        <v>7.5</v>
      </c>
      <c r="V32" s="91"/>
      <c r="W32" s="116">
        <v>7.5</v>
      </c>
      <c r="X32" s="67"/>
      <c r="Y32" s="67"/>
      <c r="Z32" s="67"/>
      <c r="AA32" s="91"/>
      <c r="AB32" s="3">
        <v>7.5</v>
      </c>
      <c r="AC32" s="92">
        <v>7.5</v>
      </c>
      <c r="AD32" s="67"/>
      <c r="AE32" s="91"/>
      <c r="AF32" s="4">
        <v>7.5</v>
      </c>
    </row>
    <row r="33" spans="5:32" ht="13.15" customHeight="1" x14ac:dyDescent="0.25">
      <c r="E33" s="97" t="s">
        <v>44</v>
      </c>
      <c r="F33" s="67"/>
      <c r="G33" s="67"/>
      <c r="H33" s="67"/>
      <c r="I33" s="94"/>
      <c r="J33" s="119">
        <v>3.5</v>
      </c>
      <c r="K33" s="91"/>
      <c r="L33" s="119">
        <v>3.5</v>
      </c>
      <c r="M33" s="91"/>
      <c r="N33" s="119">
        <v>3.5</v>
      </c>
      <c r="O33" s="91"/>
      <c r="P33" s="119">
        <v>3.6</v>
      </c>
      <c r="Q33" s="67"/>
      <c r="R33" s="91"/>
      <c r="S33" s="119">
        <v>3.6</v>
      </c>
      <c r="T33" s="91"/>
      <c r="U33" s="119">
        <v>3.1</v>
      </c>
      <c r="V33" s="91"/>
      <c r="W33" s="119">
        <v>3.1</v>
      </c>
      <c r="X33" s="67"/>
      <c r="Y33" s="67"/>
      <c r="Z33" s="67"/>
      <c r="AA33" s="91"/>
      <c r="AB33" s="9">
        <v>3.1</v>
      </c>
      <c r="AC33" s="98">
        <v>3.1</v>
      </c>
      <c r="AD33" s="67"/>
      <c r="AE33" s="91"/>
      <c r="AF33" s="10">
        <v>3.1</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S5XMPPXSlBOhDkqhCVm/CBdebDmmJotxny7RbWsxqUz/oIl3/ptPiRngMPMorFB6Vrj2Z94PgfZpUuJ3c44Tw==" saltValue="DrRBm7JqBFvU5xAYQHvvZ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E5CE5DD-DEE0-4148-86C4-A34C2BC4C31F}"/>
    <hyperlink ref="E53" location="INDEX!A1" display="Return to Index" xr:uid="{1DCAF4FE-13A5-4460-9F20-6B337450DA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RAGL - Raglan (66/22kV)</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28"/>
  <dimension ref="A1:AJ53"/>
  <sheetViews>
    <sheetView showGridLines="0" topLeftCell="A22"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1861</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1862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80.400000000000006</v>
      </c>
      <c r="K26" s="91"/>
      <c r="L26" s="116">
        <v>80.400000000000006</v>
      </c>
      <c r="M26" s="91"/>
      <c r="N26" s="116">
        <v>80.400000000000006</v>
      </c>
      <c r="O26" s="91"/>
      <c r="P26" s="116">
        <v>80.400000000000006</v>
      </c>
      <c r="Q26" s="67"/>
      <c r="R26" s="91"/>
      <c r="S26" s="116">
        <v>80.400000000000006</v>
      </c>
      <c r="T26" s="91"/>
      <c r="U26" s="116">
        <v>84.4</v>
      </c>
      <c r="V26" s="91"/>
      <c r="W26" s="116">
        <v>84.4</v>
      </c>
      <c r="X26" s="67"/>
      <c r="Y26" s="67"/>
      <c r="Z26" s="67"/>
      <c r="AA26" s="91"/>
      <c r="AB26" s="3">
        <v>84.4</v>
      </c>
      <c r="AC26" s="92">
        <v>84.4</v>
      </c>
      <c r="AD26" s="67"/>
      <c r="AE26" s="91"/>
      <c r="AF26" s="4">
        <v>84.4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24.5</v>
      </c>
      <c r="K28" s="91"/>
      <c r="L28" s="116">
        <v>24.8</v>
      </c>
      <c r="M28" s="91"/>
      <c r="N28" s="116">
        <v>25</v>
      </c>
      <c r="O28" s="91"/>
      <c r="P28" s="116">
        <v>25.2</v>
      </c>
      <c r="Q28" s="67"/>
      <c r="R28" s="91"/>
      <c r="S28" s="116">
        <v>25.3</v>
      </c>
      <c r="T28" s="91"/>
      <c r="U28" s="116">
        <v>11.8</v>
      </c>
      <c r="V28" s="91"/>
      <c r="W28" s="116">
        <v>11.8</v>
      </c>
      <c r="X28" s="67"/>
      <c r="Y28" s="67"/>
      <c r="Z28" s="67"/>
      <c r="AA28" s="91"/>
      <c r="AB28" s="3">
        <v>12</v>
      </c>
      <c r="AC28" s="92">
        <v>12.1</v>
      </c>
      <c r="AD28" s="67"/>
      <c r="AE28" s="91"/>
      <c r="AF28" s="4">
        <v>12.2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42.9</v>
      </c>
      <c r="K32" s="91"/>
      <c r="L32" s="116">
        <v>42.9</v>
      </c>
      <c r="M32" s="91"/>
      <c r="N32" s="116">
        <v>42.9</v>
      </c>
      <c r="O32" s="91"/>
      <c r="P32" s="116">
        <v>42.9</v>
      </c>
      <c r="Q32" s="67"/>
      <c r="R32" s="91"/>
      <c r="S32" s="116">
        <v>42.9</v>
      </c>
      <c r="T32" s="91"/>
      <c r="U32" s="116">
        <v>45</v>
      </c>
      <c r="V32" s="91"/>
      <c r="W32" s="116">
        <v>45</v>
      </c>
      <c r="X32" s="67"/>
      <c r="Y32" s="67"/>
      <c r="Z32" s="67"/>
      <c r="AA32" s="91"/>
      <c r="AB32" s="3">
        <v>45</v>
      </c>
      <c r="AC32" s="92">
        <v>45</v>
      </c>
      <c r="AD32" s="67"/>
      <c r="AE32" s="91"/>
      <c r="AF32" s="4">
        <v>45</v>
      </c>
    </row>
    <row r="33" spans="5:32" ht="13.15" customHeight="1" x14ac:dyDescent="0.25">
      <c r="E33" s="97" t="s">
        <v>44</v>
      </c>
      <c r="F33" s="67"/>
      <c r="G33" s="67"/>
      <c r="H33" s="67"/>
      <c r="I33" s="94"/>
      <c r="J33" s="119">
        <v>22.1</v>
      </c>
      <c r="K33" s="91"/>
      <c r="L33" s="119">
        <v>22.4</v>
      </c>
      <c r="M33" s="91"/>
      <c r="N33" s="119">
        <v>22.6</v>
      </c>
      <c r="O33" s="91"/>
      <c r="P33" s="119">
        <v>22.7</v>
      </c>
      <c r="Q33" s="67"/>
      <c r="R33" s="91"/>
      <c r="S33" s="119">
        <v>22.8</v>
      </c>
      <c r="T33" s="91"/>
      <c r="U33" s="119">
        <v>11.5</v>
      </c>
      <c r="V33" s="91"/>
      <c r="W33" s="119">
        <v>11.6</v>
      </c>
      <c r="X33" s="67"/>
      <c r="Y33" s="67"/>
      <c r="Z33" s="67"/>
      <c r="AA33" s="91"/>
      <c r="AB33" s="9">
        <v>11.8</v>
      </c>
      <c r="AC33" s="98">
        <v>11.9</v>
      </c>
      <c r="AD33" s="67"/>
      <c r="AE33" s="91"/>
      <c r="AF33" s="10">
        <v>12</v>
      </c>
    </row>
    <row r="34" spans="5:32" ht="20.25" customHeight="1" x14ac:dyDescent="0.25">
      <c r="E34" s="93" t="s">
        <v>948</v>
      </c>
      <c r="F34" s="67"/>
      <c r="G34" s="67"/>
      <c r="H34" s="67"/>
      <c r="I34" s="94"/>
      <c r="J34" s="117">
        <v>1.1000000000000001</v>
      </c>
      <c r="K34" s="91"/>
      <c r="L34" s="117">
        <v>1.1000000000000001</v>
      </c>
      <c r="M34" s="91"/>
      <c r="N34" s="117">
        <v>1.1000000000000001</v>
      </c>
      <c r="O34" s="91"/>
      <c r="P34" s="117">
        <v>1.1000000000000001</v>
      </c>
      <c r="Q34" s="67"/>
      <c r="R34" s="91"/>
      <c r="S34" s="117">
        <v>1.1000000000000001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38</v>
      </c>
      <c r="K43" s="121"/>
      <c r="L43" s="120">
        <v>38</v>
      </c>
      <c r="M43" s="121"/>
      <c r="N43" s="120">
        <v>38</v>
      </c>
      <c r="O43" s="121"/>
      <c r="P43" s="120">
        <v>38</v>
      </c>
      <c r="Q43" s="122"/>
      <c r="R43" s="121"/>
      <c r="S43" s="120">
        <v>38</v>
      </c>
      <c r="T43" s="121"/>
      <c r="U43" s="125">
        <v>38</v>
      </c>
      <c r="V43" s="126"/>
      <c r="W43" s="120">
        <v>38</v>
      </c>
      <c r="X43" s="122"/>
      <c r="Y43" s="122"/>
      <c r="Z43" s="122"/>
      <c r="AA43" s="121"/>
      <c r="AB43" s="23">
        <v>38</v>
      </c>
      <c r="AC43" s="120">
        <v>38</v>
      </c>
      <c r="AD43" s="122"/>
      <c r="AE43" s="121"/>
      <c r="AF43" s="24">
        <v>38</v>
      </c>
    </row>
    <row r="44" spans="5:32" ht="22.5" customHeight="1" x14ac:dyDescent="0.25">
      <c r="E44" s="99" t="s">
        <v>85</v>
      </c>
      <c r="F44" s="100"/>
      <c r="G44" s="100"/>
      <c r="H44" s="100"/>
      <c r="I44" s="101"/>
      <c r="J44" s="120">
        <v>19</v>
      </c>
      <c r="K44" s="121"/>
      <c r="L44" s="120">
        <v>19</v>
      </c>
      <c r="M44" s="121"/>
      <c r="N44" s="120">
        <v>19</v>
      </c>
      <c r="O44" s="121"/>
      <c r="P44" s="120">
        <v>19</v>
      </c>
      <c r="Q44" s="122"/>
      <c r="R44" s="121"/>
      <c r="S44" s="120">
        <v>19</v>
      </c>
      <c r="T44" s="121"/>
      <c r="U44" s="120">
        <v>19</v>
      </c>
      <c r="V44" s="121"/>
      <c r="W44" s="120">
        <v>19</v>
      </c>
      <c r="X44" s="122"/>
      <c r="Y44" s="122"/>
      <c r="Z44" s="122"/>
      <c r="AA44" s="121"/>
      <c r="AB44" s="23">
        <v>19</v>
      </c>
      <c r="AC44" s="120">
        <v>19</v>
      </c>
      <c r="AD44" s="122"/>
      <c r="AE44" s="121"/>
      <c r="AF44" s="24">
        <v>19</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m+fVsMEQN+3f1cgZR0q2O3E9LGBKHe2ZBO5vckLBETyjQzId7JzgHGSkPsvekPONi4PxqcMIIKSe/aFUsSmM+w==" saltValue="Clvh/tAQs5e2u6IBG2iHj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52C1268-F2E2-4F48-905F-FFEB1B237345}"/>
    <hyperlink ref="E53" location="INDEX!A1" display="Return to Index" xr:uid="{B67209FF-A915-49BA-8A48-391832ABC60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RASM - Rasmussen (66/11kV)</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29"/>
  <dimension ref="A1:AJ53"/>
  <sheetViews>
    <sheetView showGridLines="0" topLeftCell="A13"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1863</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1864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1865</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1866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19.600000000000001</v>
      </c>
      <c r="K26" s="91"/>
      <c r="L26" s="116">
        <v>19.600000000000001</v>
      </c>
      <c r="M26" s="91"/>
      <c r="N26" s="116">
        <v>19.600000000000001</v>
      </c>
      <c r="O26" s="91"/>
      <c r="P26" s="116">
        <v>19.600000000000001</v>
      </c>
      <c r="Q26" s="67"/>
      <c r="R26" s="91"/>
      <c r="S26" s="116">
        <v>19.600000000000001</v>
      </c>
      <c r="T26" s="91"/>
      <c r="U26" s="116">
        <v>22.3</v>
      </c>
      <c r="V26" s="91"/>
      <c r="W26" s="116">
        <v>22.3</v>
      </c>
      <c r="X26" s="67"/>
      <c r="Y26" s="67"/>
      <c r="Z26" s="67"/>
      <c r="AA26" s="91"/>
      <c r="AB26" s="3">
        <v>22.3</v>
      </c>
      <c r="AC26" s="92">
        <v>22.3</v>
      </c>
      <c r="AD26" s="67"/>
      <c r="AE26" s="91"/>
      <c r="AF26" s="4">
        <v>22.3</v>
      </c>
    </row>
    <row r="27" spans="4:32" ht="20.25" customHeight="1" x14ac:dyDescent="0.25">
      <c r="E27" s="93" t="s">
        <v>24</v>
      </c>
      <c r="F27" s="67"/>
      <c r="G27" s="67"/>
      <c r="H27" s="67"/>
      <c r="I27" s="94"/>
      <c r="J27" s="116">
        <v>4.9000000000000004</v>
      </c>
      <c r="K27" s="91"/>
      <c r="L27" s="116">
        <v>4.9000000000000004</v>
      </c>
      <c r="M27" s="91"/>
      <c r="N27" s="116">
        <v>4.9000000000000004</v>
      </c>
      <c r="O27" s="91"/>
      <c r="P27" s="116">
        <v>4.9000000000000004</v>
      </c>
      <c r="Q27" s="67"/>
      <c r="R27" s="91"/>
      <c r="S27" s="116">
        <v>4.9000000000000004</v>
      </c>
      <c r="T27" s="91"/>
      <c r="U27" s="116">
        <v>4.9000000000000004</v>
      </c>
      <c r="V27" s="91"/>
      <c r="W27" s="116">
        <v>4.9000000000000004</v>
      </c>
      <c r="X27" s="67"/>
      <c r="Y27" s="67"/>
      <c r="Z27" s="67"/>
      <c r="AA27" s="91"/>
      <c r="AB27" s="3">
        <v>4.9000000000000004</v>
      </c>
      <c r="AC27" s="92">
        <v>4.9000000000000004</v>
      </c>
      <c r="AD27" s="67"/>
      <c r="AE27" s="91"/>
      <c r="AF27" s="4">
        <v>4.9000000000000004</v>
      </c>
    </row>
    <row r="28" spans="4:32" ht="13.15" customHeight="1" x14ac:dyDescent="0.25">
      <c r="E28" s="93" t="s">
        <v>28</v>
      </c>
      <c r="F28" s="67"/>
      <c r="G28" s="67"/>
      <c r="H28" s="67"/>
      <c r="I28" s="94"/>
      <c r="J28" s="116">
        <v>2.5</v>
      </c>
      <c r="K28" s="91"/>
      <c r="L28" s="116">
        <v>2.5</v>
      </c>
      <c r="M28" s="91"/>
      <c r="N28" s="116">
        <v>2.5</v>
      </c>
      <c r="O28" s="91"/>
      <c r="P28" s="116">
        <v>2.5</v>
      </c>
      <c r="Q28" s="67"/>
      <c r="R28" s="91"/>
      <c r="S28" s="116">
        <v>2.5</v>
      </c>
      <c r="T28" s="91"/>
      <c r="U28" s="116">
        <v>2.8</v>
      </c>
      <c r="V28" s="91"/>
      <c r="W28" s="116">
        <v>2.8</v>
      </c>
      <c r="X28" s="67"/>
      <c r="Y28" s="67"/>
      <c r="Z28" s="67"/>
      <c r="AA28" s="91"/>
      <c r="AB28" s="3">
        <v>2.8</v>
      </c>
      <c r="AC28" s="92">
        <v>2.8</v>
      </c>
      <c r="AD28" s="67"/>
      <c r="AE28" s="91"/>
      <c r="AF28" s="4">
        <v>2.8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0.90400000000000003</v>
      </c>
      <c r="K31" s="91"/>
      <c r="L31" s="118">
        <v>0.90400000000000003</v>
      </c>
      <c r="M31" s="91"/>
      <c r="N31" s="118">
        <v>0.90400000000000003</v>
      </c>
      <c r="O31" s="91"/>
      <c r="P31" s="118">
        <v>0.90400000000000003</v>
      </c>
      <c r="Q31" s="67"/>
      <c r="R31" s="91"/>
      <c r="S31" s="118">
        <v>0.90400000000000003</v>
      </c>
      <c r="T31" s="91"/>
      <c r="U31" s="118">
        <v>0.95399999999999996</v>
      </c>
      <c r="V31" s="91"/>
      <c r="W31" s="118">
        <v>0.95399999999999996</v>
      </c>
      <c r="X31" s="67"/>
      <c r="Y31" s="67"/>
      <c r="Z31" s="67"/>
      <c r="AA31" s="91"/>
      <c r="AB31" s="7">
        <v>0.95399999999999996</v>
      </c>
      <c r="AC31" s="96">
        <v>0.95399999999999996</v>
      </c>
      <c r="AD31" s="67"/>
      <c r="AE31" s="91"/>
      <c r="AF31" s="8">
        <v>0.95399999999999996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2.4</v>
      </c>
      <c r="K33" s="91"/>
      <c r="L33" s="119">
        <v>2.5</v>
      </c>
      <c r="M33" s="91"/>
      <c r="N33" s="119">
        <v>2.5</v>
      </c>
      <c r="O33" s="91"/>
      <c r="P33" s="119">
        <v>2.5</v>
      </c>
      <c r="Q33" s="67"/>
      <c r="R33" s="91"/>
      <c r="S33" s="119">
        <v>2.5</v>
      </c>
      <c r="T33" s="91"/>
      <c r="U33" s="119">
        <v>2.5</v>
      </c>
      <c r="V33" s="91"/>
      <c r="W33" s="119">
        <v>2.5</v>
      </c>
      <c r="X33" s="67"/>
      <c r="Y33" s="67"/>
      <c r="Z33" s="67"/>
      <c r="AA33" s="91"/>
      <c r="AB33" s="9">
        <v>2.6</v>
      </c>
      <c r="AC33" s="98">
        <v>2.6</v>
      </c>
      <c r="AD33" s="67"/>
      <c r="AE33" s="91"/>
      <c r="AF33" s="10">
        <v>2.6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1334</v>
      </c>
      <c r="K35" s="91"/>
      <c r="L35" s="117" t="s">
        <v>1334</v>
      </c>
      <c r="M35" s="91"/>
      <c r="N35" s="117" t="s">
        <v>1334</v>
      </c>
      <c r="O35" s="91"/>
      <c r="P35" s="117" t="s">
        <v>1334</v>
      </c>
      <c r="Q35" s="67"/>
      <c r="R35" s="91"/>
      <c r="S35" s="117" t="s">
        <v>1334</v>
      </c>
      <c r="T35" s="91"/>
      <c r="U35" s="117" t="s">
        <v>1334</v>
      </c>
      <c r="V35" s="91"/>
      <c r="W35" s="117" t="s">
        <v>1334</v>
      </c>
      <c r="X35" s="67"/>
      <c r="Y35" s="67"/>
      <c r="Z35" s="67"/>
      <c r="AA35" s="91"/>
      <c r="AB35" s="5" t="s">
        <v>1334</v>
      </c>
      <c r="AC35" s="95" t="s">
        <v>1334</v>
      </c>
      <c r="AD35" s="67"/>
      <c r="AE35" s="91"/>
      <c r="AF35" s="6" t="s">
        <v>1334</v>
      </c>
    </row>
    <row r="36" spans="5:32" ht="13.15" customHeight="1" x14ac:dyDescent="0.25">
      <c r="E36" s="93" t="s">
        <v>56</v>
      </c>
      <c r="F36" s="67"/>
      <c r="G36" s="67"/>
      <c r="H36" s="67"/>
      <c r="I36" s="94"/>
      <c r="J36" s="116">
        <v>2.4</v>
      </c>
      <c r="K36" s="91"/>
      <c r="L36" s="116">
        <v>2.5</v>
      </c>
      <c r="M36" s="91"/>
      <c r="N36" s="116">
        <v>2.5</v>
      </c>
      <c r="O36" s="91"/>
      <c r="P36" s="116">
        <v>2.5</v>
      </c>
      <c r="Q36" s="67"/>
      <c r="R36" s="91"/>
      <c r="S36" s="116">
        <v>2.5</v>
      </c>
      <c r="T36" s="91"/>
      <c r="U36" s="116">
        <v>2.5</v>
      </c>
      <c r="V36" s="91"/>
      <c r="W36" s="116">
        <v>2.5</v>
      </c>
      <c r="X36" s="67"/>
      <c r="Y36" s="67"/>
      <c r="Z36" s="67"/>
      <c r="AA36" s="91"/>
      <c r="AB36" s="3">
        <v>2.6</v>
      </c>
      <c r="AC36" s="92">
        <v>2.6</v>
      </c>
      <c r="AD36" s="67"/>
      <c r="AE36" s="91"/>
      <c r="AF36" s="4">
        <v>2.6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3.9</v>
      </c>
      <c r="K39" s="91"/>
      <c r="L39" s="116">
        <v>3.9</v>
      </c>
      <c r="M39" s="91"/>
      <c r="N39" s="116">
        <v>3.9</v>
      </c>
      <c r="O39" s="91"/>
      <c r="P39" s="116">
        <v>3.9</v>
      </c>
      <c r="Q39" s="67"/>
      <c r="R39" s="91"/>
      <c r="S39" s="116">
        <v>3.9</v>
      </c>
      <c r="T39" s="91"/>
      <c r="U39" s="116">
        <v>3.9</v>
      </c>
      <c r="V39" s="91"/>
      <c r="W39" s="116">
        <v>3.9</v>
      </c>
      <c r="X39" s="67"/>
      <c r="Y39" s="67"/>
      <c r="Z39" s="67"/>
      <c r="AA39" s="91"/>
      <c r="AB39" s="3">
        <v>3.9</v>
      </c>
      <c r="AC39" s="92">
        <v>3.9</v>
      </c>
      <c r="AD39" s="67"/>
      <c r="AE39" s="91"/>
      <c r="AF39" s="4">
        <v>3.9</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12</v>
      </c>
      <c r="K43" s="121"/>
      <c r="L43" s="120">
        <v>12</v>
      </c>
      <c r="M43" s="121"/>
      <c r="N43" s="120">
        <v>12</v>
      </c>
      <c r="O43" s="121"/>
      <c r="P43" s="120">
        <v>12</v>
      </c>
      <c r="Q43" s="122"/>
      <c r="R43" s="121"/>
      <c r="S43" s="120">
        <v>12</v>
      </c>
      <c r="T43" s="121"/>
      <c r="U43" s="125">
        <v>12</v>
      </c>
      <c r="V43" s="126"/>
      <c r="W43" s="120">
        <v>12</v>
      </c>
      <c r="X43" s="122"/>
      <c r="Y43" s="122"/>
      <c r="Z43" s="122"/>
      <c r="AA43" s="121"/>
      <c r="AB43" s="23">
        <v>12</v>
      </c>
      <c r="AC43" s="120">
        <v>12</v>
      </c>
      <c r="AD43" s="122"/>
      <c r="AE43" s="121"/>
      <c r="AF43" s="24">
        <v>12</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xX0rQ5k1w9Qw7ulMCRO2C+uFXfQxE6nztzzxrzduQ8gOEAqbcVM5dY5LLDLXPSqOOYBWScVqCGkIXU9e6E8a+Q==" saltValue="AvxOiaLBswOBy7tD++D21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7455CDD-671A-43D3-B4A7-892461DDFC1F}"/>
    <hyperlink ref="E53" location="INDEX!A1" display="Return to Index" xr:uid="{7CF84C54-4A4A-49E3-A97D-59C03655D80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RAVE - Ravenshoe (66/22kV)</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0"/>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1867</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1868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2.5</v>
      </c>
      <c r="K26" s="91"/>
      <c r="L26" s="116">
        <v>2.5</v>
      </c>
      <c r="M26" s="91"/>
      <c r="N26" s="116">
        <v>2.5</v>
      </c>
      <c r="O26" s="91"/>
      <c r="P26" s="116">
        <v>2.5</v>
      </c>
      <c r="Q26" s="67"/>
      <c r="R26" s="91"/>
      <c r="S26" s="116">
        <v>2.5</v>
      </c>
      <c r="T26" s="91"/>
      <c r="U26" s="116">
        <v>2.5</v>
      </c>
      <c r="V26" s="91"/>
      <c r="W26" s="116">
        <v>2.5</v>
      </c>
      <c r="X26" s="67"/>
      <c r="Y26" s="67"/>
      <c r="Z26" s="67"/>
      <c r="AA26" s="91"/>
      <c r="AB26" s="3">
        <v>2.5</v>
      </c>
      <c r="AC26" s="92">
        <v>2.5</v>
      </c>
      <c r="AD26" s="67"/>
      <c r="AE26" s="91"/>
      <c r="AF26" s="4">
        <v>2.5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0.8</v>
      </c>
      <c r="K28" s="91"/>
      <c r="L28" s="116">
        <v>0.8</v>
      </c>
      <c r="M28" s="91"/>
      <c r="N28" s="116">
        <v>0.9</v>
      </c>
      <c r="O28" s="91"/>
      <c r="P28" s="116">
        <v>0.9</v>
      </c>
      <c r="Q28" s="67"/>
      <c r="R28" s="91"/>
      <c r="S28" s="116">
        <v>0.9</v>
      </c>
      <c r="T28" s="91"/>
      <c r="U28" s="116">
        <v>1.3</v>
      </c>
      <c r="V28" s="91"/>
      <c r="W28" s="116">
        <v>1.3</v>
      </c>
      <c r="X28" s="67"/>
      <c r="Y28" s="67"/>
      <c r="Z28" s="67"/>
      <c r="AA28" s="91"/>
      <c r="AB28" s="3">
        <v>1.3</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0.92400000000000004</v>
      </c>
      <c r="K31" s="91"/>
      <c r="L31" s="118">
        <v>0.92400000000000004</v>
      </c>
      <c r="M31" s="91"/>
      <c r="N31" s="118">
        <v>0.92400000000000004</v>
      </c>
      <c r="O31" s="91"/>
      <c r="P31" s="118">
        <v>0.92400000000000004</v>
      </c>
      <c r="Q31" s="67"/>
      <c r="R31" s="91"/>
      <c r="S31" s="118">
        <v>0.92400000000000004</v>
      </c>
      <c r="T31" s="91"/>
      <c r="U31" s="118">
        <v>0.90900000000000003</v>
      </c>
      <c r="V31" s="91"/>
      <c r="W31" s="118">
        <v>0.90900000000000003</v>
      </c>
      <c r="X31" s="67"/>
      <c r="Y31" s="67"/>
      <c r="Z31" s="67"/>
      <c r="AA31" s="91"/>
      <c r="AB31" s="7">
        <v>0.90900000000000003</v>
      </c>
      <c r="AC31" s="96">
        <v>0.90900000000000003</v>
      </c>
      <c r="AD31" s="67"/>
      <c r="AE31" s="91"/>
      <c r="AF31" s="8">
        <v>0.90900000000000003</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0.8</v>
      </c>
      <c r="K33" s="91"/>
      <c r="L33" s="119">
        <v>0.8</v>
      </c>
      <c r="M33" s="91"/>
      <c r="N33" s="119">
        <v>0.8</v>
      </c>
      <c r="O33" s="91"/>
      <c r="P33" s="119">
        <v>0.8</v>
      </c>
      <c r="Q33" s="67"/>
      <c r="R33" s="91"/>
      <c r="S33" s="119">
        <v>0.8</v>
      </c>
      <c r="T33" s="91"/>
      <c r="U33" s="119">
        <v>1.2</v>
      </c>
      <c r="V33" s="91"/>
      <c r="W33" s="119">
        <v>1.2</v>
      </c>
      <c r="X33" s="67"/>
      <c r="Y33" s="67"/>
      <c r="Z33" s="67"/>
      <c r="AA33" s="91"/>
      <c r="AB33" s="9">
        <v>1.2</v>
      </c>
      <c r="AC33" s="98">
        <v>1.3</v>
      </c>
      <c r="AD33" s="67"/>
      <c r="AE33" s="91"/>
      <c r="AF33" s="10">
        <v>1.3</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6">
        <v>0.8</v>
      </c>
      <c r="K36" s="91"/>
      <c r="L36" s="116">
        <v>0.8</v>
      </c>
      <c r="M36" s="91"/>
      <c r="N36" s="116">
        <v>0.8</v>
      </c>
      <c r="O36" s="91"/>
      <c r="P36" s="116">
        <v>0.8</v>
      </c>
      <c r="Q36" s="67"/>
      <c r="R36" s="91"/>
      <c r="S36" s="116">
        <v>0.8</v>
      </c>
      <c r="T36" s="91"/>
      <c r="U36" s="116">
        <v>1.2</v>
      </c>
      <c r="V36" s="91"/>
      <c r="W36" s="116">
        <v>1.2</v>
      </c>
      <c r="X36" s="67"/>
      <c r="Y36" s="67"/>
      <c r="Z36" s="67"/>
      <c r="AA36" s="91"/>
      <c r="AB36" s="3">
        <v>1.2</v>
      </c>
      <c r="AC36" s="92">
        <v>1.3</v>
      </c>
      <c r="AD36" s="67"/>
      <c r="AE36" s="91"/>
      <c r="AF36" s="4">
        <v>1.3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2.5</v>
      </c>
      <c r="K43" s="121"/>
      <c r="L43" s="120">
        <f>J43</f>
        <v>2.5</v>
      </c>
      <c r="M43" s="121"/>
      <c r="N43" s="120">
        <f>J43</f>
        <v>2.5</v>
      </c>
      <c r="O43" s="121"/>
      <c r="P43" s="120">
        <f>J43</f>
        <v>2.5</v>
      </c>
      <c r="Q43" s="122"/>
      <c r="R43" s="121"/>
      <c r="S43" s="120">
        <f>J43</f>
        <v>2.5</v>
      </c>
      <c r="T43" s="121"/>
      <c r="U43" s="125">
        <f>J43</f>
        <v>2.5</v>
      </c>
      <c r="V43" s="126"/>
      <c r="W43" s="120">
        <f>J43</f>
        <v>2.5</v>
      </c>
      <c r="X43" s="122"/>
      <c r="Y43" s="122"/>
      <c r="Z43" s="122"/>
      <c r="AA43" s="121"/>
      <c r="AB43" s="23">
        <f>J43</f>
        <v>2.5</v>
      </c>
      <c r="AC43" s="120">
        <f>J43</f>
        <v>2.5</v>
      </c>
      <c r="AD43" s="122"/>
      <c r="AE43" s="121"/>
      <c r="AF43" s="24">
        <f>J43</f>
        <v>2.5</v>
      </c>
    </row>
    <row r="44" spans="5:32" ht="22.5" customHeight="1" x14ac:dyDescent="0.25">
      <c r="E44" s="99" t="s">
        <v>85</v>
      </c>
      <c r="F44" s="100"/>
      <c r="G44" s="100"/>
      <c r="H44" s="100"/>
      <c r="I44" s="101"/>
      <c r="J44" s="120">
        <v>0</v>
      </c>
      <c r="K44" s="121"/>
      <c r="L44" s="120">
        <f>J44</f>
        <v>0</v>
      </c>
      <c r="M44" s="121"/>
      <c r="N44" s="120">
        <f>J44</f>
        <v>0</v>
      </c>
      <c r="O44" s="121"/>
      <c r="P44" s="120">
        <f>J44</f>
        <v>0</v>
      </c>
      <c r="Q44" s="122"/>
      <c r="R44" s="121"/>
      <c r="S44" s="120">
        <f>J44</f>
        <v>0</v>
      </c>
      <c r="T44" s="121"/>
      <c r="U44" s="120">
        <f>J44</f>
        <v>0</v>
      </c>
      <c r="V44" s="121"/>
      <c r="W44" s="120">
        <f>J44</f>
        <v>0</v>
      </c>
      <c r="X44" s="122"/>
      <c r="Y44" s="122"/>
      <c r="Z44" s="122"/>
      <c r="AA44" s="121"/>
      <c r="AB44" s="23">
        <f>J44</f>
        <v>0</v>
      </c>
      <c r="AC44" s="120">
        <f>J44</f>
        <v>0</v>
      </c>
      <c r="AD44" s="122"/>
      <c r="AE44" s="121"/>
      <c r="AF44" s="24">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RaC0Ivdg3gszdS80PEyXmtlyQz5WYBV+zBB501KdUck1XOjRIawnukLymgGrlTBqcnK5/YHn/9tGAOBIkfMXQ==" saltValue="tQCzv0vlE+C0HQ5e/SOU+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B2F10C2-DD5C-44A4-B7AC-67A391DF03B1}"/>
    <hyperlink ref="E53" location="INDEX!A1" display="Return to Index" xr:uid="{8A6F0EE6-D7C7-452C-8FC2-190B8DE124C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RAVN - Ravenswood (66/11kV)</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31"/>
  <dimension ref="A1:AJ53"/>
  <sheetViews>
    <sheetView showGridLines="0" topLeftCell="A19"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1870</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1872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14.6</v>
      </c>
      <c r="K26" s="91"/>
      <c r="L26" s="116">
        <v>14.6</v>
      </c>
      <c r="M26" s="91"/>
      <c r="N26" s="116">
        <v>14.6</v>
      </c>
      <c r="O26" s="91"/>
      <c r="P26" s="116">
        <v>14.6</v>
      </c>
      <c r="Q26" s="67"/>
      <c r="R26" s="91"/>
      <c r="S26" s="116">
        <v>14.6</v>
      </c>
      <c r="T26" s="91"/>
      <c r="U26" s="116">
        <v>16.3</v>
      </c>
      <c r="V26" s="91"/>
      <c r="W26" s="116">
        <v>16.3</v>
      </c>
      <c r="X26" s="67"/>
      <c r="Y26" s="67"/>
      <c r="Z26" s="67"/>
      <c r="AA26" s="91"/>
      <c r="AB26" s="3">
        <v>16.3</v>
      </c>
      <c r="AC26" s="92">
        <v>16.3</v>
      </c>
      <c r="AD26" s="67"/>
      <c r="AE26" s="91"/>
      <c r="AF26" s="4">
        <v>16.3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2.8</v>
      </c>
      <c r="K28" s="91"/>
      <c r="L28" s="116">
        <v>2.8</v>
      </c>
      <c r="M28" s="91"/>
      <c r="N28" s="116">
        <v>2.8</v>
      </c>
      <c r="O28" s="91"/>
      <c r="P28" s="116">
        <v>2.8</v>
      </c>
      <c r="Q28" s="67"/>
      <c r="R28" s="91"/>
      <c r="S28" s="116">
        <v>2.8</v>
      </c>
      <c r="T28" s="91"/>
      <c r="U28" s="116">
        <v>1.8</v>
      </c>
      <c r="V28" s="91"/>
      <c r="W28" s="116">
        <v>1.8</v>
      </c>
      <c r="X28" s="67"/>
      <c r="Y28" s="67"/>
      <c r="Z28" s="67"/>
      <c r="AA28" s="91"/>
      <c r="AB28" s="3">
        <v>1.8</v>
      </c>
      <c r="AC28" s="92">
        <v>1.8</v>
      </c>
      <c r="AD28" s="67"/>
      <c r="AE28" s="91"/>
      <c r="AF28" s="4">
        <v>1.9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0.98599999999999999</v>
      </c>
      <c r="K31" s="91"/>
      <c r="L31" s="118">
        <v>0.98599999999999999</v>
      </c>
      <c r="M31" s="91"/>
      <c r="N31" s="118">
        <v>0.98599999999999999</v>
      </c>
      <c r="O31" s="91"/>
      <c r="P31" s="118">
        <v>0.98599999999999999</v>
      </c>
      <c r="Q31" s="67"/>
      <c r="R31" s="91"/>
      <c r="S31" s="118">
        <v>0.98599999999999999</v>
      </c>
      <c r="T31" s="91"/>
      <c r="U31" s="118">
        <v>0.94299999999999995</v>
      </c>
      <c r="V31" s="91"/>
      <c r="W31" s="118">
        <v>0.94299999999999995</v>
      </c>
      <c r="X31" s="67"/>
      <c r="Y31" s="67"/>
      <c r="Z31" s="67"/>
      <c r="AA31" s="91"/>
      <c r="AB31" s="7">
        <v>0.94299999999999995</v>
      </c>
      <c r="AC31" s="96">
        <v>0.94299999999999995</v>
      </c>
      <c r="AD31" s="67"/>
      <c r="AE31" s="91"/>
      <c r="AF31" s="8">
        <v>0.94299999999999995</v>
      </c>
    </row>
    <row r="32" spans="4:32" ht="13.15" customHeight="1" x14ac:dyDescent="0.25">
      <c r="E32" s="93" t="s">
        <v>40</v>
      </c>
      <c r="F32" s="67"/>
      <c r="G32" s="67"/>
      <c r="H32" s="67"/>
      <c r="I32" s="94"/>
      <c r="J32" s="116">
        <v>8.5</v>
      </c>
      <c r="K32" s="91"/>
      <c r="L32" s="116">
        <v>8.5</v>
      </c>
      <c r="M32" s="91"/>
      <c r="N32" s="116">
        <v>8.5</v>
      </c>
      <c r="O32" s="91"/>
      <c r="P32" s="116">
        <v>8.5</v>
      </c>
      <c r="Q32" s="67"/>
      <c r="R32" s="91"/>
      <c r="S32" s="116">
        <v>8.5</v>
      </c>
      <c r="T32" s="91"/>
      <c r="U32" s="116">
        <v>9.4</v>
      </c>
      <c r="V32" s="91"/>
      <c r="W32" s="116">
        <v>9.4</v>
      </c>
      <c r="X32" s="67"/>
      <c r="Y32" s="67"/>
      <c r="Z32" s="67"/>
      <c r="AA32" s="91"/>
      <c r="AB32" s="3">
        <v>9.4</v>
      </c>
      <c r="AC32" s="92">
        <v>9.4</v>
      </c>
      <c r="AD32" s="67"/>
      <c r="AE32" s="91"/>
      <c r="AF32" s="4">
        <v>9.4</v>
      </c>
    </row>
    <row r="33" spans="5:32" ht="13.15" customHeight="1" x14ac:dyDescent="0.25">
      <c r="E33" s="97" t="s">
        <v>44</v>
      </c>
      <c r="F33" s="67"/>
      <c r="G33" s="67"/>
      <c r="H33" s="67"/>
      <c r="I33" s="94"/>
      <c r="J33" s="119">
        <v>2.6</v>
      </c>
      <c r="K33" s="91"/>
      <c r="L33" s="119">
        <v>2.6</v>
      </c>
      <c r="M33" s="91"/>
      <c r="N33" s="119">
        <v>2.6</v>
      </c>
      <c r="O33" s="91"/>
      <c r="P33" s="119">
        <v>2.6</v>
      </c>
      <c r="Q33" s="67"/>
      <c r="R33" s="91"/>
      <c r="S33" s="119">
        <v>2.6</v>
      </c>
      <c r="T33" s="91"/>
      <c r="U33" s="119">
        <v>1.7</v>
      </c>
      <c r="V33" s="91"/>
      <c r="W33" s="119">
        <v>1.7</v>
      </c>
      <c r="X33" s="67"/>
      <c r="Y33" s="67"/>
      <c r="Z33" s="67"/>
      <c r="AA33" s="91"/>
      <c r="AB33" s="9">
        <v>1.7</v>
      </c>
      <c r="AC33" s="98">
        <v>1.7</v>
      </c>
      <c r="AD33" s="67"/>
      <c r="AE33" s="91"/>
      <c r="AF33" s="10">
        <v>1.7</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1873</v>
      </c>
      <c r="K35" s="91"/>
      <c r="L35" s="117" t="s">
        <v>1873</v>
      </c>
      <c r="M35" s="91"/>
      <c r="N35" s="117" t="s">
        <v>1873</v>
      </c>
      <c r="O35" s="91"/>
      <c r="P35" s="117" t="s">
        <v>1873</v>
      </c>
      <c r="Q35" s="67"/>
      <c r="R35" s="91"/>
      <c r="S35" s="117" t="s">
        <v>1873</v>
      </c>
      <c r="T35" s="91"/>
      <c r="U35" s="117" t="s">
        <v>1873</v>
      </c>
      <c r="V35" s="91"/>
      <c r="W35" s="117" t="s">
        <v>1873</v>
      </c>
      <c r="X35" s="67"/>
      <c r="Y35" s="67"/>
      <c r="Z35" s="67"/>
      <c r="AA35" s="91"/>
      <c r="AB35" s="5" t="s">
        <v>1873</v>
      </c>
      <c r="AC35" s="95" t="s">
        <v>1873</v>
      </c>
      <c r="AD35" s="67"/>
      <c r="AE35" s="91"/>
      <c r="AF35" s="6" t="s">
        <v>1873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12</v>
      </c>
      <c r="K43" s="121"/>
      <c r="L43" s="120">
        <v>12</v>
      </c>
      <c r="M43" s="121"/>
      <c r="N43" s="120">
        <v>12</v>
      </c>
      <c r="O43" s="121"/>
      <c r="P43" s="120">
        <v>12</v>
      </c>
      <c r="Q43" s="122"/>
      <c r="R43" s="121"/>
      <c r="S43" s="120">
        <v>12</v>
      </c>
      <c r="T43" s="121"/>
      <c r="U43" s="125">
        <v>12</v>
      </c>
      <c r="V43" s="126"/>
      <c r="W43" s="120">
        <v>12</v>
      </c>
      <c r="X43" s="122"/>
      <c r="Y43" s="122"/>
      <c r="Z43" s="122"/>
      <c r="AA43" s="121"/>
      <c r="AB43" s="23">
        <v>12</v>
      </c>
      <c r="AC43" s="120">
        <v>12</v>
      </c>
      <c r="AD43" s="122"/>
      <c r="AE43" s="121"/>
      <c r="AF43" s="24">
        <v>12</v>
      </c>
    </row>
    <row r="44" spans="5:32" ht="22.5" customHeight="1" x14ac:dyDescent="0.25">
      <c r="E44" s="99" t="s">
        <v>85</v>
      </c>
      <c r="F44" s="100"/>
      <c r="G44" s="100"/>
      <c r="H44" s="100"/>
      <c r="I44" s="101"/>
      <c r="J44" s="120">
        <v>6.3</v>
      </c>
      <c r="K44" s="121"/>
      <c r="L44" s="120">
        <v>6.3</v>
      </c>
      <c r="M44" s="121"/>
      <c r="N44" s="120">
        <v>6.3</v>
      </c>
      <c r="O44" s="121"/>
      <c r="P44" s="120">
        <v>6.3</v>
      </c>
      <c r="Q44" s="122"/>
      <c r="R44" s="121"/>
      <c r="S44" s="120">
        <v>6.3</v>
      </c>
      <c r="T44" s="121"/>
      <c r="U44" s="120">
        <v>6.3</v>
      </c>
      <c r="V44" s="121"/>
      <c r="W44" s="120">
        <v>6.3</v>
      </c>
      <c r="X44" s="122"/>
      <c r="Y44" s="122"/>
      <c r="Z44" s="122"/>
      <c r="AA44" s="121"/>
      <c r="AB44" s="23">
        <v>6.3</v>
      </c>
      <c r="AC44" s="120">
        <v>6.3</v>
      </c>
      <c r="AD44" s="122"/>
      <c r="AE44" s="121"/>
      <c r="AF44" s="24">
        <v>6.3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W7wf8W06kA5O859hAidHdx72zVpHNIbVggH1Clrgbp6HTaN5cxJbcQhSmy7vN9nPLKh8dWbua97dbwKvs4ADZQ==" saltValue="QyAXjHI01mJTmf1v6tBFT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1289EED-2209-46F7-BC38-ECB458DC0BA8}"/>
    <hyperlink ref="E53" location="INDEX!A1" display="Return to Index" xr:uid="{81843F52-97CE-4752-B077-9FF7F4B2A8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RICH - Richmond (66/33kV)</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37"/>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1874</v>
      </c>
      <c r="J3" s="69"/>
      <c r="K3" s="69"/>
      <c r="L3" s="69"/>
      <c r="M3" s="69"/>
      <c r="N3" s="69"/>
      <c r="O3" s="69"/>
      <c r="P3" s="69"/>
      <c r="Q3" s="69"/>
      <c r="R3" s="69"/>
      <c r="S3" s="69"/>
      <c r="V3" s="71" t="s">
        <v>929</v>
      </c>
      <c r="W3" s="69"/>
      <c r="Y3" s="72" t="s">
        <v>1687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1875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v>
      </c>
      <c r="K26" s="91"/>
      <c r="L26" s="116">
        <v>14</v>
      </c>
      <c r="M26" s="91"/>
      <c r="N26" s="116">
        <v>14</v>
      </c>
      <c r="O26" s="91"/>
      <c r="P26" s="116">
        <v>14</v>
      </c>
      <c r="Q26" s="67"/>
      <c r="R26" s="91"/>
      <c r="S26" s="116">
        <v>14</v>
      </c>
      <c r="T26" s="91"/>
      <c r="U26" s="116">
        <v>17.5</v>
      </c>
      <c r="V26" s="91"/>
      <c r="W26" s="116">
        <v>17.5</v>
      </c>
      <c r="X26" s="67"/>
      <c r="Y26" s="67"/>
      <c r="Z26" s="67"/>
      <c r="AA26" s="91"/>
      <c r="AB26" s="3">
        <v>17.5</v>
      </c>
      <c r="AC26" s="92">
        <v>17.5</v>
      </c>
      <c r="AD26" s="67"/>
      <c r="AE26" s="91"/>
      <c r="AF26" s="4">
        <v>17.5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10.8</v>
      </c>
      <c r="K28" s="91"/>
      <c r="L28" s="116">
        <v>10.9</v>
      </c>
      <c r="M28" s="91"/>
      <c r="N28" s="116">
        <v>10.9</v>
      </c>
      <c r="O28" s="91"/>
      <c r="P28" s="116">
        <v>11</v>
      </c>
      <c r="Q28" s="67"/>
      <c r="R28" s="91"/>
      <c r="S28" s="116">
        <v>11</v>
      </c>
      <c r="T28" s="91"/>
      <c r="U28" s="116">
        <v>9.3000000000000007</v>
      </c>
      <c r="V28" s="91"/>
      <c r="W28" s="116">
        <v>9.4</v>
      </c>
      <c r="X28" s="67"/>
      <c r="Y28" s="67"/>
      <c r="Z28" s="67"/>
      <c r="AA28" s="91"/>
      <c r="AB28" s="3">
        <v>9.4</v>
      </c>
      <c r="AC28" s="92">
        <v>9.5</v>
      </c>
      <c r="AD28" s="67"/>
      <c r="AE28" s="91"/>
      <c r="AF28" s="4">
        <v>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0.97299999999999998</v>
      </c>
      <c r="K31" s="91"/>
      <c r="L31" s="118">
        <v>0.97299999999999998</v>
      </c>
      <c r="M31" s="91"/>
      <c r="N31" s="118">
        <v>0.97299999999999998</v>
      </c>
      <c r="O31" s="91"/>
      <c r="P31" s="118">
        <v>0.97299999999999998</v>
      </c>
      <c r="Q31" s="67"/>
      <c r="R31" s="91"/>
      <c r="S31" s="118">
        <v>0.97299999999999998</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8</v>
      </c>
      <c r="K32" s="91"/>
      <c r="L32" s="116">
        <v>8</v>
      </c>
      <c r="M32" s="91"/>
      <c r="N32" s="116">
        <v>8</v>
      </c>
      <c r="O32" s="91"/>
      <c r="P32" s="116">
        <v>8</v>
      </c>
      <c r="Q32" s="67"/>
      <c r="R32" s="91"/>
      <c r="S32" s="116">
        <v>8</v>
      </c>
      <c r="T32" s="91"/>
      <c r="U32" s="116">
        <v>9.4</v>
      </c>
      <c r="V32" s="91"/>
      <c r="W32" s="116">
        <v>9.4</v>
      </c>
      <c r="X32" s="67"/>
      <c r="Y32" s="67"/>
      <c r="Z32" s="67"/>
      <c r="AA32" s="91"/>
      <c r="AB32" s="3">
        <v>9.4</v>
      </c>
      <c r="AC32" s="92">
        <v>9.4</v>
      </c>
      <c r="AD32" s="67"/>
      <c r="AE32" s="91"/>
      <c r="AF32" s="4">
        <v>9.4</v>
      </c>
    </row>
    <row r="33" spans="5:32" ht="13.15" customHeight="1" x14ac:dyDescent="0.25">
      <c r="E33" s="97" t="s">
        <v>44</v>
      </c>
      <c r="F33" s="67"/>
      <c r="G33" s="67"/>
      <c r="H33" s="67"/>
      <c r="I33" s="94"/>
      <c r="J33" s="119">
        <v>10.3</v>
      </c>
      <c r="K33" s="91"/>
      <c r="L33" s="119">
        <v>10.3</v>
      </c>
      <c r="M33" s="91"/>
      <c r="N33" s="119">
        <v>10.4</v>
      </c>
      <c r="O33" s="91"/>
      <c r="P33" s="119">
        <v>10.4</v>
      </c>
      <c r="Q33" s="67"/>
      <c r="R33" s="91"/>
      <c r="S33" s="119">
        <v>10.4</v>
      </c>
      <c r="T33" s="91"/>
      <c r="U33" s="119">
        <v>8.9</v>
      </c>
      <c r="V33" s="91"/>
      <c r="W33" s="119">
        <v>8.9</v>
      </c>
      <c r="X33" s="67"/>
      <c r="Y33" s="67"/>
      <c r="Z33" s="67"/>
      <c r="AA33" s="91"/>
      <c r="AB33" s="9">
        <v>9</v>
      </c>
      <c r="AC33" s="98">
        <v>9.1</v>
      </c>
      <c r="AD33" s="67"/>
      <c r="AE33" s="91"/>
      <c r="AF33" s="10">
        <v>9.1</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0.4</v>
      </c>
      <c r="V34" s="91"/>
      <c r="W34" s="117">
        <v>0.4</v>
      </c>
      <c r="X34" s="67"/>
      <c r="Y34" s="67"/>
      <c r="Z34" s="67"/>
      <c r="AA34" s="91"/>
      <c r="AB34" s="5">
        <v>0.5</v>
      </c>
      <c r="AC34" s="95">
        <v>0.5</v>
      </c>
      <c r="AD34" s="67"/>
      <c r="AE34" s="91"/>
      <c r="AF34" s="6">
        <v>0.5</v>
      </c>
    </row>
    <row r="35" spans="5:32" ht="20.25" customHeight="1" x14ac:dyDescent="0.25">
      <c r="E35" s="93" t="s">
        <v>949</v>
      </c>
      <c r="F35" s="67"/>
      <c r="G35" s="67"/>
      <c r="H35" s="67"/>
      <c r="I35" s="94"/>
      <c r="J35" s="117" t="s">
        <v>1334</v>
      </c>
      <c r="K35" s="91"/>
      <c r="L35" s="117" t="s">
        <v>1334</v>
      </c>
      <c r="M35" s="91"/>
      <c r="N35" s="117" t="s">
        <v>1334</v>
      </c>
      <c r="O35" s="91"/>
      <c r="P35" s="117" t="s">
        <v>1334</v>
      </c>
      <c r="Q35" s="67"/>
      <c r="R35" s="91"/>
      <c r="S35" s="117" t="s">
        <v>1334</v>
      </c>
      <c r="T35" s="91"/>
      <c r="U35" s="117" t="s">
        <v>1334</v>
      </c>
      <c r="V35" s="91"/>
      <c r="W35" s="117" t="s">
        <v>1334</v>
      </c>
      <c r="X35" s="67"/>
      <c r="Y35" s="67"/>
      <c r="Z35" s="67"/>
      <c r="AA35" s="91"/>
      <c r="AB35" s="5" t="s">
        <v>1334</v>
      </c>
      <c r="AC35" s="95" t="s">
        <v>1334</v>
      </c>
      <c r="AD35" s="67"/>
      <c r="AE35" s="91"/>
      <c r="AF35" s="6" t="s">
        <v>1334</v>
      </c>
    </row>
    <row r="36" spans="5:32" ht="13.15" customHeight="1" x14ac:dyDescent="0.25">
      <c r="E36" s="93" t="s">
        <v>56</v>
      </c>
      <c r="F36" s="67"/>
      <c r="G36" s="67"/>
      <c r="H36" s="67"/>
      <c r="I36" s="94"/>
      <c r="J36" s="116">
        <v>2.2999999999999998</v>
      </c>
      <c r="K36" s="91"/>
      <c r="L36" s="116">
        <v>2.2999999999999998</v>
      </c>
      <c r="M36" s="91"/>
      <c r="N36" s="116">
        <v>2.4</v>
      </c>
      <c r="O36" s="91"/>
      <c r="P36" s="116">
        <v>2.4</v>
      </c>
      <c r="Q36" s="67"/>
      <c r="R36" s="91"/>
      <c r="S36" s="116">
        <v>2.4</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11.5</v>
      </c>
      <c r="K40" s="91"/>
      <c r="L40" s="116">
        <v>11.5</v>
      </c>
      <c r="M40" s="91"/>
      <c r="N40" s="116">
        <v>11.5</v>
      </c>
      <c r="O40" s="91"/>
      <c r="P40" s="116">
        <v>11.5</v>
      </c>
      <c r="Q40" s="67"/>
      <c r="R40" s="91"/>
      <c r="S40" s="116">
        <v>11.5</v>
      </c>
      <c r="T40" s="91"/>
      <c r="U40" s="116">
        <v>11.5</v>
      </c>
      <c r="V40" s="91"/>
      <c r="W40" s="116">
        <v>11.5</v>
      </c>
      <c r="X40" s="67"/>
      <c r="Y40" s="67"/>
      <c r="Z40" s="67"/>
      <c r="AA40" s="91"/>
      <c r="AB40" s="3">
        <v>11.5</v>
      </c>
      <c r="AC40" s="92">
        <v>11.5</v>
      </c>
      <c r="AD40" s="67"/>
      <c r="AE40" s="91"/>
      <c r="AF40" s="4">
        <v>11.5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12.6</v>
      </c>
      <c r="K43" s="103"/>
      <c r="L43" s="102">
        <v>12.6</v>
      </c>
      <c r="M43" s="103"/>
      <c r="N43" s="102">
        <v>12.6</v>
      </c>
      <c r="O43" s="103"/>
      <c r="P43" s="102">
        <v>12.6</v>
      </c>
      <c r="Q43" s="100"/>
      <c r="R43" s="103"/>
      <c r="S43" s="102">
        <v>12.6</v>
      </c>
      <c r="T43" s="103"/>
      <c r="U43" s="113">
        <v>12.6</v>
      </c>
      <c r="V43" s="114"/>
      <c r="W43" s="102">
        <v>12.6</v>
      </c>
      <c r="X43" s="100"/>
      <c r="Y43" s="100"/>
      <c r="Z43" s="100"/>
      <c r="AA43" s="103"/>
      <c r="AB43" s="18">
        <v>12.6</v>
      </c>
      <c r="AC43" s="102">
        <v>12.6</v>
      </c>
      <c r="AD43" s="100"/>
      <c r="AE43" s="103"/>
      <c r="AF43" s="19">
        <v>12.6</v>
      </c>
    </row>
    <row r="44" spans="5:32" ht="22.5" customHeight="1" x14ac:dyDescent="0.25">
      <c r="E44" s="99" t="s">
        <v>85</v>
      </c>
      <c r="F44" s="100"/>
      <c r="G44" s="100"/>
      <c r="H44" s="100"/>
      <c r="I44" s="101"/>
      <c r="J44" s="102">
        <v>6.3</v>
      </c>
      <c r="K44" s="103"/>
      <c r="L44" s="102">
        <v>6.3</v>
      </c>
      <c r="M44" s="103"/>
      <c r="N44" s="102">
        <v>6.3</v>
      </c>
      <c r="O44" s="103"/>
      <c r="P44" s="102">
        <v>6.3</v>
      </c>
      <c r="Q44" s="100"/>
      <c r="R44" s="103"/>
      <c r="S44" s="102">
        <v>6.3</v>
      </c>
      <c r="T44" s="103"/>
      <c r="U44" s="102">
        <v>6.3</v>
      </c>
      <c r="V44" s="103"/>
      <c r="W44" s="102">
        <v>6.3</v>
      </c>
      <c r="X44" s="100"/>
      <c r="Y44" s="100"/>
      <c r="Z44" s="100"/>
      <c r="AA44" s="103"/>
      <c r="AB44" s="18">
        <v>6.3</v>
      </c>
      <c r="AC44" s="102">
        <v>6.3</v>
      </c>
      <c r="AD44" s="100"/>
      <c r="AE44" s="103"/>
      <c r="AF44" s="19">
        <v>6.3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8nN7nYUMcY63QI8sYQmvdJIwJH1F/I1rwqXuUf/vB3iL/bnzd7W+Vcjixzopzc9ejHiLD6Dqd//WN2mLoDzQkg==" saltValue="GRCMG7JE9Pux9cRkGDJ3X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98F8959-B06B-4489-8374-2C53E042DC0A}"/>
    <hyperlink ref="E53" location="INDEX!A1" display="Return to Index" xr:uid="{C55C2881-1F1D-4681-BF0C-C52F0C3047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ROEA - Roma East (33/11kV)</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32"/>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1876</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1877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1879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54.3</v>
      </c>
      <c r="K26" s="91"/>
      <c r="L26" s="116">
        <v>54.3</v>
      </c>
      <c r="M26" s="91"/>
      <c r="N26" s="116">
        <v>54.3</v>
      </c>
      <c r="O26" s="91"/>
      <c r="P26" s="116">
        <v>54.3</v>
      </c>
      <c r="Q26" s="67"/>
      <c r="R26" s="91"/>
      <c r="S26" s="116">
        <v>54.3</v>
      </c>
      <c r="T26" s="91"/>
      <c r="U26" s="116">
        <v>64.5</v>
      </c>
      <c r="V26" s="91"/>
      <c r="W26" s="116">
        <v>64.5</v>
      </c>
      <c r="X26" s="67"/>
      <c r="Y26" s="67"/>
      <c r="Z26" s="67"/>
      <c r="AA26" s="91"/>
      <c r="AB26" s="3">
        <v>64.5</v>
      </c>
      <c r="AC26" s="92">
        <v>64.5</v>
      </c>
      <c r="AD26" s="67"/>
      <c r="AE26" s="91"/>
      <c r="AF26" s="4">
        <v>64.5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23.4</v>
      </c>
      <c r="K28" s="91"/>
      <c r="L28" s="116">
        <v>23.5</v>
      </c>
      <c r="M28" s="91"/>
      <c r="N28" s="116">
        <v>23.7</v>
      </c>
      <c r="O28" s="91"/>
      <c r="P28" s="116">
        <v>23.8</v>
      </c>
      <c r="Q28" s="67"/>
      <c r="R28" s="91"/>
      <c r="S28" s="116">
        <v>23.8</v>
      </c>
      <c r="T28" s="91"/>
      <c r="U28" s="116">
        <v>14</v>
      </c>
      <c r="V28" s="91"/>
      <c r="W28" s="116">
        <v>14.1</v>
      </c>
      <c r="X28" s="67"/>
      <c r="Y28" s="67"/>
      <c r="Z28" s="67"/>
      <c r="AA28" s="91"/>
      <c r="AB28" s="3">
        <v>14.2</v>
      </c>
      <c r="AC28" s="92">
        <v>14.3</v>
      </c>
      <c r="AD28" s="67"/>
      <c r="AE28" s="91"/>
      <c r="AF28" s="4">
        <v>14.4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0.996</v>
      </c>
      <c r="T31" s="91"/>
      <c r="U31" s="118">
        <v>0.97699999999999998</v>
      </c>
      <c r="V31" s="91"/>
      <c r="W31" s="118">
        <v>0.98099999999999998</v>
      </c>
      <c r="X31" s="67"/>
      <c r="Y31" s="67"/>
      <c r="Z31" s="67"/>
      <c r="AA31" s="91"/>
      <c r="AB31" s="7">
        <v>0.98099999999999998</v>
      </c>
      <c r="AC31" s="96">
        <v>0.98099999999999998</v>
      </c>
      <c r="AD31" s="67"/>
      <c r="AE31" s="91"/>
      <c r="AF31" s="8">
        <v>0.98099999999999998</v>
      </c>
    </row>
    <row r="32" spans="4:32" ht="13.15" customHeight="1" x14ac:dyDescent="0.25">
      <c r="E32" s="93" t="s">
        <v>40</v>
      </c>
      <c r="F32" s="67"/>
      <c r="G32" s="67"/>
      <c r="H32" s="67"/>
      <c r="I32" s="94"/>
      <c r="J32" s="116">
        <v>32</v>
      </c>
      <c r="K32" s="91"/>
      <c r="L32" s="116">
        <v>32</v>
      </c>
      <c r="M32" s="91"/>
      <c r="N32" s="116">
        <v>32</v>
      </c>
      <c r="O32" s="91"/>
      <c r="P32" s="116">
        <v>32</v>
      </c>
      <c r="Q32" s="67"/>
      <c r="R32" s="91"/>
      <c r="S32" s="116">
        <v>32</v>
      </c>
      <c r="T32" s="91"/>
      <c r="U32" s="116">
        <v>35.9</v>
      </c>
      <c r="V32" s="91"/>
      <c r="W32" s="116">
        <v>35.9</v>
      </c>
      <c r="X32" s="67"/>
      <c r="Y32" s="67"/>
      <c r="Z32" s="67"/>
      <c r="AA32" s="91"/>
      <c r="AB32" s="3">
        <v>35.9</v>
      </c>
      <c r="AC32" s="92">
        <v>35.9</v>
      </c>
      <c r="AD32" s="67"/>
      <c r="AE32" s="91"/>
      <c r="AF32" s="4">
        <v>35.9</v>
      </c>
    </row>
    <row r="33" spans="5:32" ht="13.15" customHeight="1" x14ac:dyDescent="0.25">
      <c r="E33" s="97" t="s">
        <v>44</v>
      </c>
      <c r="F33" s="67"/>
      <c r="G33" s="67"/>
      <c r="H33" s="67"/>
      <c r="I33" s="94"/>
      <c r="J33" s="119">
        <v>21.5</v>
      </c>
      <c r="K33" s="91"/>
      <c r="L33" s="119">
        <v>21.6</v>
      </c>
      <c r="M33" s="91"/>
      <c r="N33" s="119">
        <v>21.7</v>
      </c>
      <c r="O33" s="91"/>
      <c r="P33" s="119">
        <v>21.9</v>
      </c>
      <c r="Q33" s="67"/>
      <c r="R33" s="91"/>
      <c r="S33" s="119">
        <v>21.9</v>
      </c>
      <c r="T33" s="91"/>
      <c r="U33" s="119">
        <v>13.3</v>
      </c>
      <c r="V33" s="91"/>
      <c r="W33" s="119">
        <v>13.4</v>
      </c>
      <c r="X33" s="67"/>
      <c r="Y33" s="67"/>
      <c r="Z33" s="67"/>
      <c r="AA33" s="91"/>
      <c r="AB33" s="9">
        <v>13.5</v>
      </c>
      <c r="AC33" s="98">
        <v>13.6</v>
      </c>
      <c r="AD33" s="67"/>
      <c r="AE33" s="91"/>
      <c r="AF33" s="10">
        <v>13.7</v>
      </c>
    </row>
    <row r="34" spans="5:32" ht="20.25" customHeight="1" x14ac:dyDescent="0.25">
      <c r="E34" s="93" t="s">
        <v>948</v>
      </c>
      <c r="F34" s="67"/>
      <c r="G34" s="67"/>
      <c r="H34" s="67"/>
      <c r="I34" s="94"/>
      <c r="J34" s="117">
        <v>1.1000000000000001</v>
      </c>
      <c r="K34" s="91"/>
      <c r="L34" s="117">
        <v>1.1000000000000001</v>
      </c>
      <c r="M34" s="91"/>
      <c r="N34" s="117">
        <v>1.1000000000000001</v>
      </c>
      <c r="O34" s="91"/>
      <c r="P34" s="117">
        <v>1.1000000000000001</v>
      </c>
      <c r="Q34" s="67"/>
      <c r="R34" s="91"/>
      <c r="S34" s="117">
        <v>1.1000000000000001</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1139</v>
      </c>
      <c r="K35" s="91"/>
      <c r="L35" s="117" t="s">
        <v>1139</v>
      </c>
      <c r="M35" s="91"/>
      <c r="N35" s="117" t="s">
        <v>1139</v>
      </c>
      <c r="O35" s="91"/>
      <c r="P35" s="117" t="s">
        <v>1139</v>
      </c>
      <c r="Q35" s="67"/>
      <c r="R35" s="91"/>
      <c r="S35" s="117" t="s">
        <v>1139</v>
      </c>
      <c r="T35" s="91"/>
      <c r="U35" s="117" t="s">
        <v>1139</v>
      </c>
      <c r="V35" s="91"/>
      <c r="W35" s="117" t="s">
        <v>1139</v>
      </c>
      <c r="X35" s="67"/>
      <c r="Y35" s="67"/>
      <c r="Z35" s="67"/>
      <c r="AA35" s="91"/>
      <c r="AB35" s="5" t="s">
        <v>1139</v>
      </c>
      <c r="AC35" s="95" t="s">
        <v>1139</v>
      </c>
      <c r="AD35" s="67"/>
      <c r="AE35" s="91"/>
      <c r="AF35" s="6" t="s">
        <v>1139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14</v>
      </c>
      <c r="K39" s="91"/>
      <c r="L39" s="116">
        <v>14</v>
      </c>
      <c r="M39" s="91"/>
      <c r="N39" s="116">
        <v>14</v>
      </c>
      <c r="O39" s="91"/>
      <c r="P39" s="116">
        <v>14</v>
      </c>
      <c r="Q39" s="67"/>
      <c r="R39" s="91"/>
      <c r="S39" s="116">
        <v>14</v>
      </c>
      <c r="T39" s="91"/>
      <c r="U39" s="116">
        <v>14</v>
      </c>
      <c r="V39" s="91"/>
      <c r="W39" s="116">
        <v>14</v>
      </c>
      <c r="X39" s="67"/>
      <c r="Y39" s="67"/>
      <c r="Z39" s="67"/>
      <c r="AA39" s="91"/>
      <c r="AB39" s="3">
        <v>14</v>
      </c>
      <c r="AC39" s="92">
        <v>14</v>
      </c>
      <c r="AD39" s="67"/>
      <c r="AE39" s="91"/>
      <c r="AF39" s="4">
        <v>14</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v>
      </c>
      <c r="K43" s="103"/>
      <c r="L43" s="102">
        <f>J43</f>
        <v>40</v>
      </c>
      <c r="M43" s="103"/>
      <c r="N43" s="102">
        <f>J43</f>
        <v>40</v>
      </c>
      <c r="O43" s="103"/>
      <c r="P43" s="102">
        <f>J43</f>
        <v>40</v>
      </c>
      <c r="Q43" s="100"/>
      <c r="R43" s="103"/>
      <c r="S43" s="102">
        <f>J43</f>
        <v>40</v>
      </c>
      <c r="T43" s="103"/>
      <c r="U43" s="113">
        <f>J43</f>
        <v>40</v>
      </c>
      <c r="V43" s="114"/>
      <c r="W43" s="102">
        <f>J43</f>
        <v>40</v>
      </c>
      <c r="X43" s="100"/>
      <c r="Y43" s="100"/>
      <c r="Z43" s="100"/>
      <c r="AA43" s="103"/>
      <c r="AB43" s="18">
        <f>J43</f>
        <v>40</v>
      </c>
      <c r="AC43" s="102">
        <f>J43</f>
        <v>40</v>
      </c>
      <c r="AD43" s="100"/>
      <c r="AE43" s="103"/>
      <c r="AF43" s="19">
        <f>J43</f>
        <v>40</v>
      </c>
    </row>
    <row r="44" spans="5:32" ht="22.5" customHeight="1" x14ac:dyDescent="0.25">
      <c r="E44" s="99" t="s">
        <v>85</v>
      </c>
      <c r="F44" s="100"/>
      <c r="G44" s="100"/>
      <c r="H44" s="100"/>
      <c r="I44" s="101"/>
      <c r="J44" s="102">
        <v>20</v>
      </c>
      <c r="K44" s="103"/>
      <c r="L44" s="102">
        <f>J44</f>
        <v>20</v>
      </c>
      <c r="M44" s="103"/>
      <c r="N44" s="102">
        <f>J44</f>
        <v>20</v>
      </c>
      <c r="O44" s="103"/>
      <c r="P44" s="102">
        <f>J44</f>
        <v>20</v>
      </c>
      <c r="Q44" s="100"/>
      <c r="R44" s="103"/>
      <c r="S44" s="102">
        <f>J44</f>
        <v>20</v>
      </c>
      <c r="T44" s="103"/>
      <c r="U44" s="102">
        <f>J44</f>
        <v>20</v>
      </c>
      <c r="V44" s="103"/>
      <c r="W44" s="102">
        <f>J44</f>
        <v>20</v>
      </c>
      <c r="X44" s="100"/>
      <c r="Y44" s="100"/>
      <c r="Z44" s="100"/>
      <c r="AA44" s="103"/>
      <c r="AB44" s="18">
        <f>J44</f>
        <v>20</v>
      </c>
      <c r="AC44" s="102">
        <f>J44</f>
        <v>20</v>
      </c>
      <c r="AD44" s="100"/>
      <c r="AE44" s="103"/>
      <c r="AF44" s="19">
        <f>J44</f>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M1HKHZC4LBhc3zE7dunv+fnxxcHcrUQMByWUiD/MTI/wQ0CeI1KXbFw+tWX9qWJ9XcPE8f1reePTEb/eDJo+w==" saltValue="+04VZjzn32Vd0RElaV6Ff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7D44017-E01C-4595-9346-7E7E2A2095B9}"/>
    <hyperlink ref="E53" location="INDEX!A1" display="Return to Index" xr:uid="{CCFEB2B1-3A19-424C-9A54-4B9659057C4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ROGL - Rockhampton Glenmore (66/11kV)</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35"/>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1880</v>
      </c>
      <c r="J3" s="69"/>
      <c r="K3" s="69"/>
      <c r="L3" s="69"/>
      <c r="M3" s="69"/>
      <c r="N3" s="69"/>
      <c r="O3" s="69"/>
      <c r="P3" s="69"/>
      <c r="Q3" s="69"/>
      <c r="R3" s="69"/>
      <c r="S3" s="69"/>
      <c r="V3" s="71" t="s">
        <v>929</v>
      </c>
      <c r="W3" s="69"/>
      <c r="Y3" s="72" t="s">
        <v>1881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1883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89.3</v>
      </c>
      <c r="K26" s="91"/>
      <c r="L26" s="116">
        <v>89.3</v>
      </c>
      <c r="M26" s="91"/>
      <c r="N26" s="116">
        <v>89.3</v>
      </c>
      <c r="O26" s="91"/>
      <c r="P26" s="116">
        <v>89.3</v>
      </c>
      <c r="Q26" s="67"/>
      <c r="R26" s="91"/>
      <c r="S26" s="116">
        <v>89.3</v>
      </c>
      <c r="T26" s="91"/>
      <c r="U26" s="116">
        <v>97.7</v>
      </c>
      <c r="V26" s="91"/>
      <c r="W26" s="116">
        <v>97.7</v>
      </c>
      <c r="X26" s="67"/>
      <c r="Y26" s="67"/>
      <c r="Z26" s="67"/>
      <c r="AA26" s="91"/>
      <c r="AB26" s="3">
        <v>97.7</v>
      </c>
      <c r="AC26" s="92">
        <v>97.7</v>
      </c>
      <c r="AD26" s="67"/>
      <c r="AE26" s="91"/>
      <c r="AF26" s="4">
        <v>97.7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7.6</v>
      </c>
      <c r="K28" s="91"/>
      <c r="L28" s="116">
        <v>7.6</v>
      </c>
      <c r="M28" s="91"/>
      <c r="N28" s="116">
        <v>7.7</v>
      </c>
      <c r="O28" s="91"/>
      <c r="P28" s="116">
        <v>7.7</v>
      </c>
      <c r="Q28" s="67"/>
      <c r="R28" s="91"/>
      <c r="S28" s="116">
        <v>7.7</v>
      </c>
      <c r="T28" s="91"/>
      <c r="U28" s="116">
        <v>6.4</v>
      </c>
      <c r="V28" s="91"/>
      <c r="W28" s="116">
        <v>6.4</v>
      </c>
      <c r="X28" s="67"/>
      <c r="Y28" s="67"/>
      <c r="Z28" s="67"/>
      <c r="AA28" s="91"/>
      <c r="AB28" s="3">
        <v>6.5</v>
      </c>
      <c r="AC28" s="92">
        <v>6.5</v>
      </c>
      <c r="AD28" s="67"/>
      <c r="AE28" s="91"/>
      <c r="AF28" s="4">
        <v>6.6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0.997</v>
      </c>
      <c r="K31" s="91"/>
      <c r="L31" s="118">
        <v>0.997</v>
      </c>
      <c r="M31" s="91"/>
      <c r="N31" s="118">
        <v>0.997</v>
      </c>
      <c r="O31" s="91"/>
      <c r="P31" s="118">
        <v>0.997</v>
      </c>
      <c r="Q31" s="67"/>
      <c r="R31" s="91"/>
      <c r="S31" s="118">
        <v>0.997</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52.3</v>
      </c>
      <c r="K32" s="91"/>
      <c r="L32" s="116">
        <v>52.3</v>
      </c>
      <c r="M32" s="91"/>
      <c r="N32" s="116">
        <v>52.3</v>
      </c>
      <c r="O32" s="91"/>
      <c r="P32" s="116">
        <v>52.3</v>
      </c>
      <c r="Q32" s="67"/>
      <c r="R32" s="91"/>
      <c r="S32" s="116">
        <v>52.3</v>
      </c>
      <c r="T32" s="91"/>
      <c r="U32" s="116">
        <v>56.1</v>
      </c>
      <c r="V32" s="91"/>
      <c r="W32" s="116">
        <v>56.1</v>
      </c>
      <c r="X32" s="67"/>
      <c r="Y32" s="67"/>
      <c r="Z32" s="67"/>
      <c r="AA32" s="91"/>
      <c r="AB32" s="3">
        <v>56.1</v>
      </c>
      <c r="AC32" s="92">
        <v>56.1</v>
      </c>
      <c r="AD32" s="67"/>
      <c r="AE32" s="91"/>
      <c r="AF32" s="4">
        <v>56.1</v>
      </c>
    </row>
    <row r="33" spans="5:32" ht="13.15" customHeight="1" x14ac:dyDescent="0.25">
      <c r="E33" s="97" t="s">
        <v>44</v>
      </c>
      <c r="F33" s="67"/>
      <c r="G33" s="67"/>
      <c r="H33" s="67"/>
      <c r="I33" s="94"/>
      <c r="J33" s="119">
        <v>7.2</v>
      </c>
      <c r="K33" s="91"/>
      <c r="L33" s="119">
        <v>7.2</v>
      </c>
      <c r="M33" s="91"/>
      <c r="N33" s="119">
        <v>7.3</v>
      </c>
      <c r="O33" s="91"/>
      <c r="P33" s="119">
        <v>7.3</v>
      </c>
      <c r="Q33" s="67"/>
      <c r="R33" s="91"/>
      <c r="S33" s="119">
        <v>7.3</v>
      </c>
      <c r="T33" s="91"/>
      <c r="U33" s="119">
        <v>6</v>
      </c>
      <c r="V33" s="91"/>
      <c r="W33" s="119">
        <v>6</v>
      </c>
      <c r="X33" s="67"/>
      <c r="Y33" s="67"/>
      <c r="Z33" s="67"/>
      <c r="AA33" s="91"/>
      <c r="AB33" s="9">
        <v>6.1</v>
      </c>
      <c r="AC33" s="98">
        <v>6.1</v>
      </c>
      <c r="AD33" s="67"/>
      <c r="AE33" s="91"/>
      <c r="AF33" s="10">
        <v>6.2</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60</v>
      </c>
      <c r="K43" s="103"/>
      <c r="L43" s="102">
        <v>60</v>
      </c>
      <c r="M43" s="103"/>
      <c r="N43" s="102">
        <v>60</v>
      </c>
      <c r="O43" s="103"/>
      <c r="P43" s="102">
        <v>60</v>
      </c>
      <c r="Q43" s="100"/>
      <c r="R43" s="103"/>
      <c r="S43" s="102">
        <v>60</v>
      </c>
      <c r="T43" s="103"/>
      <c r="U43" s="113">
        <v>60</v>
      </c>
      <c r="V43" s="114"/>
      <c r="W43" s="102">
        <v>60</v>
      </c>
      <c r="X43" s="100"/>
      <c r="Y43" s="100"/>
      <c r="Z43" s="100"/>
      <c r="AA43" s="103"/>
      <c r="AB43" s="18">
        <v>60</v>
      </c>
      <c r="AC43" s="102">
        <v>60</v>
      </c>
      <c r="AD43" s="100"/>
      <c r="AE43" s="103"/>
      <c r="AF43" s="19">
        <v>60</v>
      </c>
    </row>
    <row r="44" spans="5:32" ht="22.5" customHeight="1" x14ac:dyDescent="0.25">
      <c r="E44" s="99" t="s">
        <v>85</v>
      </c>
      <c r="F44" s="100"/>
      <c r="G44" s="100"/>
      <c r="H44" s="100"/>
      <c r="I44" s="101"/>
      <c r="J44" s="102">
        <v>30</v>
      </c>
      <c r="K44" s="103"/>
      <c r="L44" s="102">
        <v>30</v>
      </c>
      <c r="M44" s="103"/>
      <c r="N44" s="102">
        <v>30</v>
      </c>
      <c r="O44" s="103"/>
      <c r="P44" s="102">
        <v>30</v>
      </c>
      <c r="Q44" s="100"/>
      <c r="R44" s="103"/>
      <c r="S44" s="102">
        <v>30</v>
      </c>
      <c r="T44" s="103"/>
      <c r="U44" s="102">
        <v>30</v>
      </c>
      <c r="V44" s="103"/>
      <c r="W44" s="102">
        <v>30</v>
      </c>
      <c r="X44" s="100"/>
      <c r="Y44" s="100"/>
      <c r="Z44" s="100"/>
      <c r="AA44" s="103"/>
      <c r="AB44" s="18">
        <v>30</v>
      </c>
      <c r="AC44" s="102">
        <v>30</v>
      </c>
      <c r="AD44" s="100"/>
      <c r="AE44" s="103"/>
      <c r="AF44" s="19">
        <v>30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iSsYQF9u8FphjfK7zN6mvrGBX34tB6WgQSjtLDKQYsQsFIy1Twm8tIJa+7FLAmjEB16T0lR0ubnzlCs8cp7oQ==" saltValue="Z/muPm7mPiriXFoAQd7FM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BD91E41-F500-4F3C-A8B0-F44F0DA04424}"/>
    <hyperlink ref="E53" location="INDEX!A1" display="Return to Index" xr:uid="{7FCF9B55-28A0-4AB0-8DC8-F53C3B87124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ROLE - Rolleston (66/22kV)</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1062</v>
      </c>
      <c r="J3" s="69"/>
      <c r="K3" s="69"/>
      <c r="L3" s="69"/>
      <c r="M3" s="69"/>
      <c r="N3" s="69"/>
      <c r="O3" s="69"/>
      <c r="P3" s="69"/>
      <c r="Q3" s="69"/>
      <c r="R3" s="69"/>
      <c r="S3" s="69"/>
      <c r="V3" s="71" t="s">
        <v>929</v>
      </c>
      <c r="W3" s="69"/>
      <c r="Y3" s="72" t="s">
        <v>1016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1063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1064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1065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13.9</v>
      </c>
      <c r="K26" s="91"/>
      <c r="L26" s="116">
        <v>13.9</v>
      </c>
      <c r="M26" s="91"/>
      <c r="N26" s="116">
        <v>13.9</v>
      </c>
      <c r="O26" s="91"/>
      <c r="P26" s="116">
        <v>13.9</v>
      </c>
      <c r="Q26" s="67"/>
      <c r="R26" s="91"/>
      <c r="S26" s="116">
        <v>13.9</v>
      </c>
      <c r="T26" s="91"/>
      <c r="U26" s="116">
        <v>16.5</v>
      </c>
      <c r="V26" s="91"/>
      <c r="W26" s="116">
        <v>16.5</v>
      </c>
      <c r="X26" s="67"/>
      <c r="Y26" s="67"/>
      <c r="Z26" s="67"/>
      <c r="AA26" s="91"/>
      <c r="AB26" s="3">
        <v>16.5</v>
      </c>
      <c r="AC26" s="92">
        <v>16.5</v>
      </c>
      <c r="AD26" s="67"/>
      <c r="AE26" s="91"/>
      <c r="AF26" s="4">
        <v>16.5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5.2</v>
      </c>
      <c r="K28" s="91"/>
      <c r="L28" s="116">
        <v>5.3</v>
      </c>
      <c r="M28" s="91"/>
      <c r="N28" s="116">
        <v>5.3</v>
      </c>
      <c r="O28" s="91"/>
      <c r="P28" s="116">
        <v>5.3</v>
      </c>
      <c r="Q28" s="67"/>
      <c r="R28" s="91"/>
      <c r="S28" s="116">
        <v>5.3</v>
      </c>
      <c r="T28" s="91"/>
      <c r="U28" s="116">
        <v>3.9</v>
      </c>
      <c r="V28" s="91"/>
      <c r="W28" s="116">
        <v>3.9</v>
      </c>
      <c r="X28" s="67"/>
      <c r="Y28" s="67"/>
      <c r="Z28" s="67"/>
      <c r="AA28" s="91"/>
      <c r="AB28" s="3">
        <v>3.9</v>
      </c>
      <c r="AC28" s="92">
        <v>4</v>
      </c>
      <c r="AD28" s="67"/>
      <c r="AE28" s="91"/>
      <c r="AF28" s="4">
        <v>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0.98</v>
      </c>
      <c r="V31" s="91"/>
      <c r="W31" s="118">
        <v>0.98</v>
      </c>
      <c r="X31" s="67"/>
      <c r="Y31" s="67"/>
      <c r="Z31" s="67"/>
      <c r="AA31" s="91"/>
      <c r="AB31" s="7">
        <v>0.98</v>
      </c>
      <c r="AC31" s="96">
        <v>0.98</v>
      </c>
      <c r="AD31" s="67"/>
      <c r="AE31" s="91"/>
      <c r="AF31" s="8">
        <v>0.98</v>
      </c>
    </row>
    <row r="32" spans="4:32" ht="13.15" customHeight="1" x14ac:dyDescent="0.25">
      <c r="E32" s="93" t="s">
        <v>40</v>
      </c>
      <c r="F32" s="67"/>
      <c r="G32" s="67"/>
      <c r="H32" s="67"/>
      <c r="I32" s="94"/>
      <c r="J32" s="116">
        <v>8.1</v>
      </c>
      <c r="K32" s="91"/>
      <c r="L32" s="116">
        <v>8.1</v>
      </c>
      <c r="M32" s="91"/>
      <c r="N32" s="116">
        <v>8.1</v>
      </c>
      <c r="O32" s="91"/>
      <c r="P32" s="116">
        <v>8.1</v>
      </c>
      <c r="Q32" s="67"/>
      <c r="R32" s="91"/>
      <c r="S32" s="116">
        <v>8.1</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4.8</v>
      </c>
      <c r="K33" s="91"/>
      <c r="L33" s="119">
        <v>4.9000000000000004</v>
      </c>
      <c r="M33" s="91"/>
      <c r="N33" s="119">
        <v>4.9000000000000004</v>
      </c>
      <c r="O33" s="91"/>
      <c r="P33" s="119">
        <v>4.9000000000000004</v>
      </c>
      <c r="Q33" s="67"/>
      <c r="R33" s="91"/>
      <c r="S33" s="119">
        <v>4.9000000000000004</v>
      </c>
      <c r="T33" s="91"/>
      <c r="U33" s="119">
        <v>3.6</v>
      </c>
      <c r="V33" s="91"/>
      <c r="W33" s="119">
        <v>3.6</v>
      </c>
      <c r="X33" s="67"/>
      <c r="Y33" s="67"/>
      <c r="Z33" s="67"/>
      <c r="AA33" s="91"/>
      <c r="AB33" s="9">
        <v>3.6</v>
      </c>
      <c r="AC33" s="98">
        <v>3.6</v>
      </c>
      <c r="AD33" s="67"/>
      <c r="AE33" s="91"/>
      <c r="AF33" s="10">
        <v>3.7</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10</v>
      </c>
      <c r="K43" s="121"/>
      <c r="L43" s="120">
        <v>10</v>
      </c>
      <c r="M43" s="121"/>
      <c r="N43" s="120">
        <v>10</v>
      </c>
      <c r="O43" s="121"/>
      <c r="P43" s="120">
        <v>10</v>
      </c>
      <c r="Q43" s="122"/>
      <c r="R43" s="121"/>
      <c r="S43" s="120">
        <v>10</v>
      </c>
      <c r="T43" s="121"/>
      <c r="U43" s="120">
        <v>10</v>
      </c>
      <c r="V43" s="121"/>
      <c r="W43" s="120">
        <v>10</v>
      </c>
      <c r="X43" s="122"/>
      <c r="Y43" s="122"/>
      <c r="Z43" s="122"/>
      <c r="AA43" s="121"/>
      <c r="AB43" s="23">
        <v>10</v>
      </c>
      <c r="AC43" s="120">
        <v>10</v>
      </c>
      <c r="AD43" s="122"/>
      <c r="AE43" s="121"/>
      <c r="AF43" s="19">
        <v>10</v>
      </c>
    </row>
    <row r="44" spans="5:32" ht="22.5" customHeight="1" x14ac:dyDescent="0.25">
      <c r="E44" s="99" t="s">
        <v>85</v>
      </c>
      <c r="F44" s="100"/>
      <c r="G44" s="100"/>
      <c r="H44" s="100"/>
      <c r="I44" s="101"/>
      <c r="J44" s="120">
        <v>5</v>
      </c>
      <c r="K44" s="121"/>
      <c r="L44" s="120">
        <v>5</v>
      </c>
      <c r="M44" s="121"/>
      <c r="N44" s="120">
        <v>5</v>
      </c>
      <c r="O44" s="121"/>
      <c r="P44" s="120">
        <v>5</v>
      </c>
      <c r="Q44" s="122"/>
      <c r="R44" s="121"/>
      <c r="S44" s="120">
        <v>5</v>
      </c>
      <c r="T44" s="121"/>
      <c r="U44" s="120">
        <v>5</v>
      </c>
      <c r="V44" s="121"/>
      <c r="W44" s="120">
        <v>5</v>
      </c>
      <c r="X44" s="122"/>
      <c r="Y44" s="122"/>
      <c r="Z44" s="122"/>
      <c r="AA44" s="121"/>
      <c r="AB44" s="23">
        <v>5</v>
      </c>
      <c r="AC44" s="120">
        <v>5</v>
      </c>
      <c r="AD44" s="122"/>
      <c r="AE44" s="121"/>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v6JFytKsEQ6iiIQEkGc+p543tjt/J1ItD4q1herRkxzVOzHAe6R1meKd/kZgd4zn8wOHTT1V1Ikuvr8coqfZw==" saltValue="kKKQbzsDXLHMHYldlVPVD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76B0CDA-EB3A-4189-88C3-13F935C44FF6}"/>
    <hyperlink ref="E53" location="INDEX!A1" display="Return to Index" xr:uid="{ECA368CE-622D-400F-B452-D12176AF6C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BLAK - Blackall (66/22kV)</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36"/>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1884</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1885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1886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4.3</v>
      </c>
      <c r="K26" s="91"/>
      <c r="L26" s="116">
        <v>4.3</v>
      </c>
      <c r="M26" s="91"/>
      <c r="N26" s="116">
        <v>4.3</v>
      </c>
      <c r="O26" s="91"/>
      <c r="P26" s="116">
        <v>4.3</v>
      </c>
      <c r="Q26" s="67"/>
      <c r="R26" s="91"/>
      <c r="S26" s="116">
        <v>4.3</v>
      </c>
      <c r="T26" s="91"/>
      <c r="U26" s="116">
        <v>4.3</v>
      </c>
      <c r="V26" s="91"/>
      <c r="W26" s="116">
        <v>4.3</v>
      </c>
      <c r="X26" s="67"/>
      <c r="Y26" s="67"/>
      <c r="Z26" s="67"/>
      <c r="AA26" s="91"/>
      <c r="AB26" s="3">
        <v>4.3</v>
      </c>
      <c r="AC26" s="92">
        <v>4.3</v>
      </c>
      <c r="AD26" s="67"/>
      <c r="AE26" s="91"/>
      <c r="AF26" s="4">
        <v>4.3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v>
      </c>
      <c r="K28" s="91"/>
      <c r="L28" s="116">
        <v>1.9</v>
      </c>
      <c r="M28" s="91"/>
      <c r="N28" s="116">
        <v>1.9</v>
      </c>
      <c r="O28" s="91"/>
      <c r="P28" s="116">
        <v>1.9</v>
      </c>
      <c r="Q28" s="67"/>
      <c r="R28" s="91"/>
      <c r="S28" s="116">
        <v>1.9</v>
      </c>
      <c r="T28" s="91"/>
      <c r="U28" s="116">
        <v>1.3</v>
      </c>
      <c r="V28" s="91"/>
      <c r="W28" s="116">
        <v>1.3</v>
      </c>
      <c r="X28" s="67"/>
      <c r="Y28" s="67"/>
      <c r="Z28" s="67"/>
      <c r="AA28" s="91"/>
      <c r="AB28" s="3">
        <v>1.3</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v>
      </c>
      <c r="K31" s="91"/>
      <c r="L31" s="118">
        <v>0.99</v>
      </c>
      <c r="M31" s="91"/>
      <c r="N31" s="118">
        <v>0.99</v>
      </c>
      <c r="O31" s="91"/>
      <c r="P31" s="118">
        <v>0.99</v>
      </c>
      <c r="Q31" s="67"/>
      <c r="R31" s="91"/>
      <c r="S31" s="118">
        <v>0.99</v>
      </c>
      <c r="T31" s="91"/>
      <c r="U31" s="118">
        <v>0.98699999999999999</v>
      </c>
      <c r="V31" s="91"/>
      <c r="W31" s="118">
        <v>0.98699999999999999</v>
      </c>
      <c r="X31" s="67"/>
      <c r="Y31" s="67"/>
      <c r="Z31" s="67"/>
      <c r="AA31" s="91"/>
      <c r="AB31" s="7">
        <v>0.98699999999999999</v>
      </c>
      <c r="AC31" s="96">
        <v>0.98699999999999999</v>
      </c>
      <c r="AD31" s="67"/>
      <c r="AE31" s="91"/>
      <c r="AF31" s="8">
        <v>0.98699999999999999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1.7</v>
      </c>
      <c r="K33" s="91"/>
      <c r="L33" s="119">
        <v>1.7</v>
      </c>
      <c r="M33" s="91"/>
      <c r="N33" s="119">
        <v>1.7</v>
      </c>
      <c r="O33" s="91"/>
      <c r="P33" s="119">
        <v>1.7</v>
      </c>
      <c r="Q33" s="67"/>
      <c r="R33" s="91"/>
      <c r="S33" s="119">
        <v>1.8</v>
      </c>
      <c r="T33" s="91"/>
      <c r="U33" s="119">
        <v>1.2</v>
      </c>
      <c r="V33" s="91"/>
      <c r="W33" s="119">
        <v>1.2</v>
      </c>
      <c r="X33" s="67"/>
      <c r="Y33" s="67"/>
      <c r="Z33" s="67"/>
      <c r="AA33" s="91"/>
      <c r="AB33" s="9">
        <v>1.2</v>
      </c>
      <c r="AC33" s="98">
        <v>1.2</v>
      </c>
      <c r="AD33" s="67"/>
      <c r="AE33" s="91"/>
      <c r="AF33" s="10">
        <v>1.2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6">
        <v>1.7</v>
      </c>
      <c r="K36" s="91"/>
      <c r="L36" s="116">
        <v>1.7</v>
      </c>
      <c r="M36" s="91"/>
      <c r="N36" s="116">
        <v>1.7</v>
      </c>
      <c r="O36" s="91"/>
      <c r="P36" s="116">
        <v>1.7</v>
      </c>
      <c r="Q36" s="67"/>
      <c r="R36" s="91"/>
      <c r="S36" s="116">
        <v>1.8</v>
      </c>
      <c r="T36" s="91"/>
      <c r="U36" s="116">
        <v>1.2</v>
      </c>
      <c r="V36" s="91"/>
      <c r="W36" s="116">
        <v>1.2</v>
      </c>
      <c r="X36" s="67"/>
      <c r="Y36" s="67"/>
      <c r="Z36" s="67"/>
      <c r="AA36" s="91"/>
      <c r="AB36" s="3">
        <v>1.2</v>
      </c>
      <c r="AC36" s="92">
        <v>1.2</v>
      </c>
      <c r="AD36" s="67"/>
      <c r="AE36" s="91"/>
      <c r="AF36" s="4">
        <v>1.2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2.5</v>
      </c>
      <c r="K43" s="103"/>
      <c r="L43" s="102">
        <v>2.5</v>
      </c>
      <c r="M43" s="103"/>
      <c r="N43" s="102">
        <v>2.5</v>
      </c>
      <c r="O43" s="103"/>
      <c r="P43" s="102">
        <v>2.5</v>
      </c>
      <c r="Q43" s="100"/>
      <c r="R43" s="103"/>
      <c r="S43" s="102">
        <v>2.5</v>
      </c>
      <c r="T43" s="103"/>
      <c r="U43" s="113">
        <v>2.5</v>
      </c>
      <c r="V43" s="114"/>
      <c r="W43" s="102">
        <v>2.5</v>
      </c>
      <c r="X43" s="100"/>
      <c r="Y43" s="100"/>
      <c r="Z43" s="100"/>
      <c r="AA43" s="103"/>
      <c r="AB43" s="18">
        <v>2.5</v>
      </c>
      <c r="AC43" s="102">
        <v>2.5</v>
      </c>
      <c r="AD43" s="100"/>
      <c r="AE43" s="103"/>
      <c r="AF43" s="19">
        <v>2.5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dOkjKhWjGrb+jA9CZ8h8+uV/mTbLRO2iGMIzDa/i7GTgmLbstiX244HsO0GT1KFG2WaLpKSpIsGf7mRQm3AHYA==" saltValue="J969uSyV/+sIMJ5s1VN3c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0C3CC50-DC1B-4B64-BF7F-3ED4EF5CB4A3}"/>
    <hyperlink ref="E53" location="INDEX!A1" display="Return to Index" xr:uid="{BD16934D-1A1E-42C2-BC42-39757C88DAA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ROLL - Rollingstone (66/11kV)</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18"/>
  <dimension ref="B1:AI49"/>
  <sheetViews>
    <sheetView showGridLines="0" topLeftCell="A16" workbookViewId="0">
      <selection activeCell="E49" sqref="E49"/>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1887</v>
      </c>
      <c r="I3" s="69"/>
      <c r="J3" s="69"/>
      <c r="K3" s="69"/>
      <c r="L3" s="69"/>
      <c r="M3" s="69"/>
      <c r="N3" s="69"/>
      <c r="O3" s="69"/>
      <c r="P3" s="69"/>
      <c r="Q3" s="69"/>
      <c r="R3" s="69"/>
      <c r="U3" s="71" t="s">
        <v>929</v>
      </c>
      <c r="V3" s="69"/>
      <c r="X3" s="72" t="s">
        <v>1238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1888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1889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101.4</v>
      </c>
      <c r="J24" s="91"/>
      <c r="K24" s="116">
        <v>101.4</v>
      </c>
      <c r="L24" s="91"/>
      <c r="M24" s="116">
        <v>101.4</v>
      </c>
      <c r="N24" s="91"/>
      <c r="O24" s="116">
        <v>101.4</v>
      </c>
      <c r="P24" s="67"/>
      <c r="Q24" s="91"/>
      <c r="R24" s="116">
        <v>101.4</v>
      </c>
      <c r="S24" s="91"/>
      <c r="T24" s="116">
        <v>119.6</v>
      </c>
      <c r="U24" s="91"/>
      <c r="V24" s="116">
        <v>119.6</v>
      </c>
      <c r="W24" s="67"/>
      <c r="X24" s="67"/>
      <c r="Y24" s="67"/>
      <c r="Z24" s="91"/>
      <c r="AA24" s="3">
        <v>119.6</v>
      </c>
      <c r="AB24" s="92">
        <v>119.6</v>
      </c>
      <c r="AC24" s="67"/>
      <c r="AD24" s="91"/>
      <c r="AE24" s="4">
        <v>119.6</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39</v>
      </c>
      <c r="J26" s="91"/>
      <c r="K26" s="116">
        <v>39.200000000000003</v>
      </c>
      <c r="L26" s="91"/>
      <c r="M26" s="116">
        <v>39.4</v>
      </c>
      <c r="N26" s="91"/>
      <c r="O26" s="116">
        <v>39.6</v>
      </c>
      <c r="P26" s="67"/>
      <c r="Q26" s="91"/>
      <c r="R26" s="116">
        <v>39.5</v>
      </c>
      <c r="S26" s="91"/>
      <c r="T26" s="116">
        <v>34.299999999999997</v>
      </c>
      <c r="U26" s="91"/>
      <c r="V26" s="116">
        <v>34.4</v>
      </c>
      <c r="W26" s="67"/>
      <c r="X26" s="67"/>
      <c r="Y26" s="67"/>
      <c r="Z26" s="91"/>
      <c r="AA26" s="3">
        <v>34.6</v>
      </c>
      <c r="AB26" s="92">
        <v>34.799999999999997</v>
      </c>
      <c r="AC26" s="67"/>
      <c r="AD26" s="91"/>
      <c r="AE26" s="4">
        <v>35.1</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0.98699999999999999</v>
      </c>
      <c r="J29" s="91"/>
      <c r="K29" s="118">
        <v>0.98699999999999999</v>
      </c>
      <c r="L29" s="91"/>
      <c r="M29" s="118">
        <v>0.98699999999999999</v>
      </c>
      <c r="N29" s="91"/>
      <c r="O29" s="118">
        <v>0.98699999999999999</v>
      </c>
      <c r="P29" s="67"/>
      <c r="Q29" s="91"/>
      <c r="R29" s="118">
        <v>0.98699999999999999</v>
      </c>
      <c r="S29" s="91"/>
      <c r="T29" s="118">
        <v>0.96899999999999997</v>
      </c>
      <c r="U29" s="91"/>
      <c r="V29" s="118">
        <v>0.96899999999999997</v>
      </c>
      <c r="W29" s="67"/>
      <c r="X29" s="67"/>
      <c r="Y29" s="67"/>
      <c r="Z29" s="91"/>
      <c r="AA29" s="7">
        <v>0.96899999999999997</v>
      </c>
      <c r="AB29" s="96">
        <v>0.96899999999999997</v>
      </c>
      <c r="AC29" s="67"/>
      <c r="AD29" s="91"/>
      <c r="AE29" s="8">
        <v>0.96899999999999997</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37</v>
      </c>
      <c r="J31" s="91"/>
      <c r="K31" s="119">
        <v>37.200000000000003</v>
      </c>
      <c r="L31" s="91"/>
      <c r="M31" s="119">
        <v>37.4</v>
      </c>
      <c r="N31" s="91"/>
      <c r="O31" s="119">
        <v>37.5</v>
      </c>
      <c r="P31" s="67"/>
      <c r="Q31" s="91"/>
      <c r="R31" s="119">
        <v>37.4</v>
      </c>
      <c r="S31" s="91"/>
      <c r="T31" s="119">
        <v>32.799999999999997</v>
      </c>
      <c r="U31" s="91"/>
      <c r="V31" s="119">
        <v>32.9</v>
      </c>
      <c r="W31" s="67"/>
      <c r="X31" s="67"/>
      <c r="Y31" s="67"/>
      <c r="Z31" s="91"/>
      <c r="AA31" s="9">
        <v>33.1</v>
      </c>
      <c r="AB31" s="98">
        <v>33.299999999999997</v>
      </c>
      <c r="AC31" s="67"/>
      <c r="AD31" s="91"/>
      <c r="AE31" s="10">
        <v>33.5</v>
      </c>
    </row>
    <row r="32" spans="4:31" ht="20.25" customHeight="1" x14ac:dyDescent="0.25">
      <c r="E32" s="93" t="s">
        <v>948</v>
      </c>
      <c r="F32" s="67"/>
      <c r="G32" s="67"/>
      <c r="H32" s="94"/>
      <c r="I32" s="117">
        <v>1.9</v>
      </c>
      <c r="J32" s="91"/>
      <c r="K32" s="117">
        <v>1.9</v>
      </c>
      <c r="L32" s="91"/>
      <c r="M32" s="117">
        <v>1.9</v>
      </c>
      <c r="N32" s="91"/>
      <c r="O32" s="117">
        <v>1.9</v>
      </c>
      <c r="P32" s="67"/>
      <c r="Q32" s="91"/>
      <c r="R32" s="117">
        <v>1.9</v>
      </c>
      <c r="S32" s="91"/>
      <c r="T32" s="117">
        <v>1.6</v>
      </c>
      <c r="U32" s="91"/>
      <c r="V32" s="117">
        <v>1.6</v>
      </c>
      <c r="W32" s="67"/>
      <c r="X32" s="67"/>
      <c r="Y32" s="67"/>
      <c r="Z32" s="91"/>
      <c r="AA32" s="5">
        <v>1.7</v>
      </c>
      <c r="AB32" s="95">
        <v>1.7</v>
      </c>
      <c r="AC32" s="67"/>
      <c r="AD32" s="91"/>
      <c r="AE32" s="6">
        <v>1.7</v>
      </c>
    </row>
    <row r="33" spans="5:31" ht="20.25" customHeight="1" x14ac:dyDescent="0.25">
      <c r="E33" s="93" t="s">
        <v>949</v>
      </c>
      <c r="F33" s="67"/>
      <c r="G33" s="67"/>
      <c r="H33" s="94"/>
      <c r="I33" s="117" t="s">
        <v>1149</v>
      </c>
      <c r="J33" s="91"/>
      <c r="K33" s="117" t="s">
        <v>1149</v>
      </c>
      <c r="L33" s="91"/>
      <c r="M33" s="117" t="s">
        <v>1149</v>
      </c>
      <c r="N33" s="91"/>
      <c r="O33" s="117" t="s">
        <v>1149</v>
      </c>
      <c r="P33" s="67"/>
      <c r="Q33" s="91"/>
      <c r="R33" s="117" t="s">
        <v>1149</v>
      </c>
      <c r="S33" s="91"/>
      <c r="T33" s="117" t="s">
        <v>1149</v>
      </c>
      <c r="U33" s="91"/>
      <c r="V33" s="117" t="s">
        <v>1149</v>
      </c>
      <c r="W33" s="67"/>
      <c r="X33" s="67"/>
      <c r="Y33" s="67"/>
      <c r="Z33" s="91"/>
      <c r="AA33" s="5" t="s">
        <v>1149</v>
      </c>
      <c r="AB33" s="95" t="s">
        <v>1149</v>
      </c>
      <c r="AC33" s="67"/>
      <c r="AD33" s="91"/>
      <c r="AE33" s="6" t="s">
        <v>1149</v>
      </c>
    </row>
    <row r="34" spans="5:31" ht="13.15" customHeight="1" x14ac:dyDescent="0.25">
      <c r="E34" s="93" t="s">
        <v>56</v>
      </c>
      <c r="F34" s="67"/>
      <c r="G34" s="67"/>
      <c r="H34" s="94"/>
      <c r="I34" s="116">
        <v>37</v>
      </c>
      <c r="J34" s="91"/>
      <c r="K34" s="116">
        <v>37.200000000000003</v>
      </c>
      <c r="L34" s="91"/>
      <c r="M34" s="116">
        <v>37.4</v>
      </c>
      <c r="N34" s="91"/>
      <c r="O34" s="116">
        <v>37.5</v>
      </c>
      <c r="P34" s="67"/>
      <c r="Q34" s="91"/>
      <c r="R34" s="116">
        <v>37.4</v>
      </c>
      <c r="S34" s="91"/>
      <c r="T34" s="116">
        <v>32.799999999999997</v>
      </c>
      <c r="U34" s="91"/>
      <c r="V34" s="116">
        <v>32.9</v>
      </c>
      <c r="W34" s="67"/>
      <c r="X34" s="67"/>
      <c r="Y34" s="67"/>
      <c r="Z34" s="91"/>
      <c r="AA34" s="3">
        <v>33.1</v>
      </c>
      <c r="AB34" s="92">
        <v>33.299999999999997</v>
      </c>
      <c r="AC34" s="67"/>
      <c r="AD34" s="91"/>
      <c r="AE34" s="4">
        <v>33.5</v>
      </c>
    </row>
    <row r="35" spans="5:31" x14ac:dyDescent="0.25">
      <c r="E35" s="93" t="s">
        <v>61</v>
      </c>
      <c r="F35" s="67"/>
      <c r="G35" s="67"/>
      <c r="H35" s="94"/>
      <c r="I35" s="116">
        <v>50</v>
      </c>
      <c r="J35" s="91"/>
      <c r="K35" s="116">
        <v>50</v>
      </c>
      <c r="L35" s="91"/>
      <c r="M35" s="116">
        <v>50</v>
      </c>
      <c r="N35" s="91"/>
      <c r="O35" s="116">
        <v>50</v>
      </c>
      <c r="P35" s="67"/>
      <c r="Q35" s="91"/>
      <c r="R35" s="116">
        <v>50</v>
      </c>
      <c r="S35" s="91"/>
      <c r="T35" s="116">
        <v>50</v>
      </c>
      <c r="U35" s="91"/>
      <c r="V35" s="116">
        <v>50</v>
      </c>
      <c r="W35" s="67"/>
      <c r="X35" s="67"/>
      <c r="Y35" s="67"/>
      <c r="Z35" s="91"/>
      <c r="AA35" s="3">
        <v>50</v>
      </c>
      <c r="AB35" s="92">
        <v>50</v>
      </c>
      <c r="AC35" s="67"/>
      <c r="AD35" s="91"/>
      <c r="AE35" s="4">
        <v>50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3.25" customHeight="1" x14ac:dyDescent="0.25">
      <c r="E41" s="133" t="s">
        <v>951</v>
      </c>
      <c r="F41" s="134"/>
      <c r="G41" s="134"/>
      <c r="H41" s="135"/>
      <c r="I41" s="160">
        <v>40</v>
      </c>
      <c r="J41" s="161"/>
      <c r="K41" s="160">
        <v>40</v>
      </c>
      <c r="L41" s="161"/>
      <c r="M41" s="160">
        <v>40</v>
      </c>
      <c r="N41" s="161"/>
      <c r="O41" s="160">
        <v>40</v>
      </c>
      <c r="P41" s="134"/>
      <c r="Q41" s="161"/>
      <c r="R41" s="160">
        <v>40</v>
      </c>
      <c r="S41" s="161"/>
      <c r="T41" s="160">
        <v>40</v>
      </c>
      <c r="U41" s="161"/>
      <c r="V41" s="160">
        <v>40</v>
      </c>
      <c r="W41" s="134"/>
      <c r="X41" s="134"/>
      <c r="Y41" s="134"/>
      <c r="Z41" s="161"/>
      <c r="AA41" s="28">
        <v>40</v>
      </c>
      <c r="AB41" s="162">
        <v>40</v>
      </c>
      <c r="AC41" s="134"/>
      <c r="AD41" s="161"/>
      <c r="AE41" s="29">
        <v>40</v>
      </c>
    </row>
    <row r="42" spans="5:31" ht="29.25" customHeight="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18"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x14ac:dyDescent="0.25">
      <c r="E48" s="17"/>
    </row>
    <row r="49" spans="5:5" x14ac:dyDescent="0.25">
      <c r="E49" s="17" t="s">
        <v>954</v>
      </c>
    </row>
  </sheetData>
  <sheetProtection algorithmName="SHA-512" hashValue="lr5DnIJmWhzmRarh/opKc34QV6bVySf09hC7IODVlP6kfN+rNtW7Rawywg2zdpC0JFTKrUV6YTSiekBayHWvTw==" saltValue="89zcoMpw8CeIC7VM2HN+gg=="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9" location="INDEX!A1" display="Return to Index" xr:uid="{834203E1-79D7-4458-9EF0-5C191E11876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ROMA - Roma 66kV BSP (132/66kV)</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41"/>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1890</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1408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1892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33</v>
      </c>
      <c r="K26" s="91"/>
      <c r="L26" s="116">
        <v>33</v>
      </c>
      <c r="M26" s="91"/>
      <c r="N26" s="116">
        <v>33</v>
      </c>
      <c r="O26" s="91"/>
      <c r="P26" s="116">
        <v>33</v>
      </c>
      <c r="Q26" s="67"/>
      <c r="R26" s="91"/>
      <c r="S26" s="116">
        <v>33</v>
      </c>
      <c r="T26" s="91"/>
      <c r="U26" s="116">
        <v>37.799999999999997</v>
      </c>
      <c r="V26" s="91"/>
      <c r="W26" s="116">
        <v>37.799999999999997</v>
      </c>
      <c r="X26" s="67"/>
      <c r="Y26" s="67"/>
      <c r="Z26" s="67"/>
      <c r="AA26" s="91"/>
      <c r="AB26" s="3">
        <v>37.799999999999997</v>
      </c>
      <c r="AC26" s="92">
        <v>37.799999999999997</v>
      </c>
      <c r="AD26" s="67"/>
      <c r="AE26" s="91"/>
      <c r="AF26" s="4">
        <v>37.799999999999997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18.3</v>
      </c>
      <c r="K28" s="91"/>
      <c r="L28" s="116">
        <v>18.5</v>
      </c>
      <c r="M28" s="91"/>
      <c r="N28" s="116">
        <v>18.399999999999999</v>
      </c>
      <c r="O28" s="91"/>
      <c r="P28" s="116">
        <v>18.5</v>
      </c>
      <c r="Q28" s="67"/>
      <c r="R28" s="91"/>
      <c r="S28" s="116">
        <v>18.5</v>
      </c>
      <c r="T28" s="91"/>
      <c r="U28" s="116">
        <v>9</v>
      </c>
      <c r="V28" s="91"/>
      <c r="W28" s="116">
        <v>9</v>
      </c>
      <c r="X28" s="67"/>
      <c r="Y28" s="67"/>
      <c r="Z28" s="67"/>
      <c r="AA28" s="91"/>
      <c r="AB28" s="3">
        <v>9.1</v>
      </c>
      <c r="AC28" s="92">
        <v>9.1</v>
      </c>
      <c r="AD28" s="67"/>
      <c r="AE28" s="91"/>
      <c r="AF28" s="4">
        <v>9.1999999999999993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0.99099999999999999</v>
      </c>
      <c r="K31" s="91"/>
      <c r="L31" s="118">
        <v>0.99099999999999999</v>
      </c>
      <c r="M31" s="91"/>
      <c r="N31" s="118">
        <v>1</v>
      </c>
      <c r="O31" s="91"/>
      <c r="P31" s="118">
        <v>1</v>
      </c>
      <c r="Q31" s="67"/>
      <c r="R31" s="91"/>
      <c r="S31" s="118">
        <v>1</v>
      </c>
      <c r="T31" s="91"/>
      <c r="U31" s="118">
        <v>0.999</v>
      </c>
      <c r="V31" s="91"/>
      <c r="W31" s="118">
        <v>0.999</v>
      </c>
      <c r="X31" s="67"/>
      <c r="Y31" s="67"/>
      <c r="Z31" s="67"/>
      <c r="AA31" s="91"/>
      <c r="AB31" s="7">
        <v>0.999</v>
      </c>
      <c r="AC31" s="96">
        <v>0.996</v>
      </c>
      <c r="AD31" s="67"/>
      <c r="AE31" s="91"/>
      <c r="AF31" s="8">
        <v>0.996</v>
      </c>
    </row>
    <row r="32" spans="4:32" ht="13.15" customHeight="1" x14ac:dyDescent="0.25">
      <c r="E32" s="93" t="s">
        <v>40</v>
      </c>
      <c r="F32" s="67"/>
      <c r="G32" s="67"/>
      <c r="H32" s="67"/>
      <c r="I32" s="94"/>
      <c r="J32" s="116">
        <v>19.2</v>
      </c>
      <c r="K32" s="91"/>
      <c r="L32" s="116">
        <v>19.2</v>
      </c>
      <c r="M32" s="91"/>
      <c r="N32" s="116">
        <v>19.2</v>
      </c>
      <c r="O32" s="91"/>
      <c r="P32" s="116">
        <v>19.2</v>
      </c>
      <c r="Q32" s="67"/>
      <c r="R32" s="91"/>
      <c r="S32" s="116">
        <v>19.2</v>
      </c>
      <c r="T32" s="91"/>
      <c r="U32" s="116">
        <v>20.8</v>
      </c>
      <c r="V32" s="91"/>
      <c r="W32" s="116">
        <v>20.8</v>
      </c>
      <c r="X32" s="67"/>
      <c r="Y32" s="67"/>
      <c r="Z32" s="67"/>
      <c r="AA32" s="91"/>
      <c r="AB32" s="3">
        <v>20.8</v>
      </c>
      <c r="AC32" s="92">
        <v>20.8</v>
      </c>
      <c r="AD32" s="67"/>
      <c r="AE32" s="91"/>
      <c r="AF32" s="4">
        <v>20.8</v>
      </c>
    </row>
    <row r="33" spans="5:32" ht="13.15" customHeight="1" x14ac:dyDescent="0.25">
      <c r="E33" s="97" t="s">
        <v>44</v>
      </c>
      <c r="F33" s="67"/>
      <c r="G33" s="67"/>
      <c r="H33" s="67"/>
      <c r="I33" s="94"/>
      <c r="J33" s="119">
        <v>16.399999999999999</v>
      </c>
      <c r="K33" s="91"/>
      <c r="L33" s="119">
        <v>16.5</v>
      </c>
      <c r="M33" s="91"/>
      <c r="N33" s="119">
        <v>16.600000000000001</v>
      </c>
      <c r="O33" s="91"/>
      <c r="P33" s="119">
        <v>16.7</v>
      </c>
      <c r="Q33" s="67"/>
      <c r="R33" s="91"/>
      <c r="S33" s="119">
        <v>16.7</v>
      </c>
      <c r="T33" s="91"/>
      <c r="U33" s="119">
        <v>8.6</v>
      </c>
      <c r="V33" s="91"/>
      <c r="W33" s="119">
        <v>8.6</v>
      </c>
      <c r="X33" s="67"/>
      <c r="Y33" s="67"/>
      <c r="Z33" s="67"/>
      <c r="AA33" s="91"/>
      <c r="AB33" s="9">
        <v>8.6999999999999993</v>
      </c>
      <c r="AC33" s="98">
        <v>8.6999999999999993</v>
      </c>
      <c r="AD33" s="67"/>
      <c r="AE33" s="91"/>
      <c r="AF33" s="10">
        <v>8.8000000000000007</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24</v>
      </c>
      <c r="K43" s="121"/>
      <c r="L43" s="120">
        <v>24</v>
      </c>
      <c r="M43" s="121"/>
      <c r="N43" s="120">
        <v>24</v>
      </c>
      <c r="O43" s="121"/>
      <c r="P43" s="120">
        <v>24</v>
      </c>
      <c r="Q43" s="122"/>
      <c r="R43" s="121"/>
      <c r="S43" s="120">
        <v>24</v>
      </c>
      <c r="T43" s="121"/>
      <c r="U43" s="125">
        <v>24</v>
      </c>
      <c r="V43" s="126"/>
      <c r="W43" s="120">
        <v>24</v>
      </c>
      <c r="X43" s="122"/>
      <c r="Y43" s="122"/>
      <c r="Z43" s="122"/>
      <c r="AA43" s="121"/>
      <c r="AB43" s="23">
        <v>24</v>
      </c>
      <c r="AC43" s="120">
        <v>24</v>
      </c>
      <c r="AD43" s="122"/>
      <c r="AE43" s="121"/>
      <c r="AF43" s="24">
        <v>24</v>
      </c>
    </row>
    <row r="44" spans="5:32" ht="22.5" customHeight="1" x14ac:dyDescent="0.25">
      <c r="E44" s="99" t="s">
        <v>85</v>
      </c>
      <c r="F44" s="100"/>
      <c r="G44" s="100"/>
      <c r="H44" s="100"/>
      <c r="I44" s="101"/>
      <c r="J44" s="120">
        <v>12</v>
      </c>
      <c r="K44" s="121"/>
      <c r="L44" s="120">
        <v>12</v>
      </c>
      <c r="M44" s="121"/>
      <c r="N44" s="120">
        <v>12</v>
      </c>
      <c r="O44" s="121"/>
      <c r="P44" s="120">
        <v>12</v>
      </c>
      <c r="Q44" s="122"/>
      <c r="R44" s="121"/>
      <c r="S44" s="120">
        <v>12</v>
      </c>
      <c r="T44" s="121"/>
      <c r="U44" s="120">
        <v>12</v>
      </c>
      <c r="V44" s="121"/>
      <c r="W44" s="120">
        <v>12</v>
      </c>
      <c r="X44" s="122"/>
      <c r="Y44" s="122"/>
      <c r="Z44" s="122"/>
      <c r="AA44" s="121"/>
      <c r="AB44" s="23">
        <v>12</v>
      </c>
      <c r="AC44" s="120">
        <v>12</v>
      </c>
      <c r="AD44" s="122"/>
      <c r="AE44" s="121"/>
      <c r="AF44" s="24">
        <v>12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Ou6EqNRR/TBlvinSdAUIvB2KYicy58QlCKW8ZoZf8MROKGxJG7zBXM1gpGGN4oMfQ53RWboT8rB8n5fmm9W2SQ==" saltValue="GQsJp7DvV1AN8Ud4C73iz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7E784A5-3101-4224-A2A3-B568322B1D6D}"/>
    <hyperlink ref="E53" location="INDEX!A1" display="Return to Index" xr:uid="{05B632C8-58C2-43C5-9660-5A0617E7A79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ROPL - Ross Plains (66/11kV)</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0"/>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1893</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1894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1895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1896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11.5</v>
      </c>
      <c r="K26" s="91"/>
      <c r="L26" s="116">
        <v>11.5</v>
      </c>
      <c r="M26" s="91"/>
      <c r="N26" s="116">
        <v>11.5</v>
      </c>
      <c r="O26" s="91"/>
      <c r="P26" s="116">
        <v>11.5</v>
      </c>
      <c r="Q26" s="67"/>
      <c r="R26" s="91"/>
      <c r="S26" s="116">
        <v>11.5</v>
      </c>
      <c r="T26" s="91"/>
      <c r="U26" s="116">
        <v>12.3</v>
      </c>
      <c r="V26" s="91"/>
      <c r="W26" s="116">
        <v>12.3</v>
      </c>
      <c r="X26" s="67"/>
      <c r="Y26" s="67"/>
      <c r="Z26" s="67"/>
      <c r="AA26" s="91"/>
      <c r="AB26" s="3">
        <v>12.3</v>
      </c>
      <c r="AC26" s="92">
        <v>12.3</v>
      </c>
      <c r="AD26" s="67"/>
      <c r="AE26" s="91"/>
      <c r="AF26" s="4">
        <v>12.3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v>
      </c>
      <c r="K28" s="91"/>
      <c r="L28" s="116">
        <v>6.1</v>
      </c>
      <c r="M28" s="91"/>
      <c r="N28" s="116">
        <v>6.2</v>
      </c>
      <c r="O28" s="91"/>
      <c r="P28" s="116">
        <v>6.3</v>
      </c>
      <c r="Q28" s="67"/>
      <c r="R28" s="91"/>
      <c r="S28" s="116">
        <v>6.4</v>
      </c>
      <c r="T28" s="91"/>
      <c r="U28" s="116">
        <v>5.0999999999999996</v>
      </c>
      <c r="V28" s="91"/>
      <c r="W28" s="116">
        <v>5.0999999999999996</v>
      </c>
      <c r="X28" s="67"/>
      <c r="Y28" s="67"/>
      <c r="Z28" s="67"/>
      <c r="AA28" s="91"/>
      <c r="AB28" s="3">
        <v>5.2</v>
      </c>
      <c r="AC28" s="92">
        <v>5.3</v>
      </c>
      <c r="AD28" s="67"/>
      <c r="AE28" s="91"/>
      <c r="AF28" s="4">
        <v>5.4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0.96599999999999997</v>
      </c>
      <c r="K31" s="91"/>
      <c r="L31" s="118">
        <v>0.96599999999999997</v>
      </c>
      <c r="M31" s="91"/>
      <c r="N31" s="118">
        <v>0.96599999999999997</v>
      </c>
      <c r="O31" s="91"/>
      <c r="P31" s="118">
        <v>0.96599999999999997</v>
      </c>
      <c r="Q31" s="67"/>
      <c r="R31" s="91"/>
      <c r="S31" s="118">
        <v>0.96599999999999997</v>
      </c>
      <c r="T31" s="91"/>
      <c r="U31" s="118">
        <v>0.96599999999999997</v>
      </c>
      <c r="V31" s="91"/>
      <c r="W31" s="118">
        <v>0.96599999999999997</v>
      </c>
      <c r="X31" s="67"/>
      <c r="Y31" s="67"/>
      <c r="Z31" s="67"/>
      <c r="AA31" s="91"/>
      <c r="AB31" s="7">
        <v>0.96599999999999997</v>
      </c>
      <c r="AC31" s="96">
        <v>0.96599999999999997</v>
      </c>
      <c r="AD31" s="67"/>
      <c r="AE31" s="91"/>
      <c r="AF31" s="8">
        <v>0.96599999999999997</v>
      </c>
    </row>
    <row r="32" spans="4:32" ht="13.15" customHeight="1" x14ac:dyDescent="0.25">
      <c r="E32" s="93" t="s">
        <v>40</v>
      </c>
      <c r="F32" s="67"/>
      <c r="G32" s="67"/>
      <c r="H32" s="67"/>
      <c r="I32" s="94"/>
      <c r="J32" s="116">
        <v>6.6</v>
      </c>
      <c r="K32" s="91"/>
      <c r="L32" s="116">
        <v>6.6</v>
      </c>
      <c r="M32" s="91"/>
      <c r="N32" s="116">
        <v>6.6</v>
      </c>
      <c r="O32" s="91"/>
      <c r="P32" s="116">
        <v>6.6</v>
      </c>
      <c r="Q32" s="67"/>
      <c r="R32" s="91"/>
      <c r="S32" s="116">
        <v>6.6</v>
      </c>
      <c r="T32" s="91"/>
      <c r="U32" s="116">
        <v>6.7</v>
      </c>
      <c r="V32" s="91"/>
      <c r="W32" s="116">
        <v>6.7</v>
      </c>
      <c r="X32" s="67"/>
      <c r="Y32" s="67"/>
      <c r="Z32" s="67"/>
      <c r="AA32" s="91"/>
      <c r="AB32" s="3">
        <v>6.7</v>
      </c>
      <c r="AC32" s="92">
        <v>6.7</v>
      </c>
      <c r="AD32" s="67"/>
      <c r="AE32" s="91"/>
      <c r="AF32" s="4">
        <v>6.7</v>
      </c>
    </row>
    <row r="33" spans="5:32" ht="13.15" customHeight="1" x14ac:dyDescent="0.25">
      <c r="E33" s="97" t="s">
        <v>44</v>
      </c>
      <c r="F33" s="67"/>
      <c r="G33" s="67"/>
      <c r="H33" s="67"/>
      <c r="I33" s="94"/>
      <c r="J33" s="119">
        <v>5.8</v>
      </c>
      <c r="K33" s="91"/>
      <c r="L33" s="119">
        <v>5.9</v>
      </c>
      <c r="M33" s="91"/>
      <c r="N33" s="119">
        <v>6</v>
      </c>
      <c r="O33" s="91"/>
      <c r="P33" s="119">
        <v>6.1</v>
      </c>
      <c r="Q33" s="67"/>
      <c r="R33" s="91"/>
      <c r="S33" s="119">
        <v>6.1</v>
      </c>
      <c r="T33" s="91"/>
      <c r="U33" s="119">
        <v>4.4000000000000004</v>
      </c>
      <c r="V33" s="91"/>
      <c r="W33" s="119">
        <v>4.5</v>
      </c>
      <c r="X33" s="67"/>
      <c r="Y33" s="67"/>
      <c r="Z33" s="67"/>
      <c r="AA33" s="91"/>
      <c r="AB33" s="9">
        <v>4.5999999999999996</v>
      </c>
      <c r="AC33" s="98">
        <v>4.5999999999999996</v>
      </c>
      <c r="AD33" s="67"/>
      <c r="AE33" s="91"/>
      <c r="AF33" s="10">
        <v>4.7</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1.6</v>
      </c>
      <c r="K39" s="91"/>
      <c r="L39" s="116">
        <v>1.6</v>
      </c>
      <c r="M39" s="91"/>
      <c r="N39" s="116">
        <v>1.6</v>
      </c>
      <c r="O39" s="91"/>
      <c r="P39" s="116">
        <v>1.6</v>
      </c>
      <c r="Q39" s="67"/>
      <c r="R39" s="91"/>
      <c r="S39" s="116">
        <v>1.6</v>
      </c>
      <c r="T39" s="91"/>
      <c r="U39" s="116">
        <v>1.6</v>
      </c>
      <c r="V39" s="91"/>
      <c r="W39" s="116">
        <v>1.6</v>
      </c>
      <c r="X39" s="67"/>
      <c r="Y39" s="67"/>
      <c r="Z39" s="67"/>
      <c r="AA39" s="91"/>
      <c r="AB39" s="3">
        <v>1.6</v>
      </c>
      <c r="AC39" s="92">
        <v>1.6</v>
      </c>
      <c r="AD39" s="67"/>
      <c r="AE39" s="91"/>
      <c r="AF39" s="4">
        <v>1.6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1.20000004768372</v>
      </c>
      <c r="K42" s="91"/>
      <c r="L42" s="116">
        <v>1.20000004768372</v>
      </c>
      <c r="M42" s="91"/>
      <c r="N42" s="116">
        <v>1.20000004768372</v>
      </c>
      <c r="O42" s="91"/>
      <c r="P42" s="116">
        <v>1.20000004768372</v>
      </c>
      <c r="Q42" s="67"/>
      <c r="R42" s="91"/>
      <c r="S42" s="116">
        <v>1.20000004768372</v>
      </c>
      <c r="T42" s="91"/>
      <c r="U42" s="116">
        <v>1.20000004768372</v>
      </c>
      <c r="V42" s="91"/>
      <c r="W42" s="116">
        <v>1.20000004768372</v>
      </c>
      <c r="X42" s="67"/>
      <c r="Y42" s="67"/>
      <c r="Z42" s="67"/>
      <c r="AA42" s="91"/>
      <c r="AB42" s="3">
        <v>1.20000004768372</v>
      </c>
      <c r="AC42" s="92">
        <v>1.20000004768372</v>
      </c>
      <c r="AD42" s="67"/>
      <c r="AE42" s="91"/>
      <c r="AF42" s="4">
        <v>1.20000004768372</v>
      </c>
    </row>
    <row r="43" spans="5:32" ht="20.25" customHeight="1" x14ac:dyDescent="0.25">
      <c r="E43" s="99" t="s">
        <v>951</v>
      </c>
      <c r="F43" s="100"/>
      <c r="G43" s="100"/>
      <c r="H43" s="100"/>
      <c r="I43" s="101"/>
      <c r="J43" s="102">
        <v>9</v>
      </c>
      <c r="K43" s="103"/>
      <c r="L43" s="102">
        <v>9</v>
      </c>
      <c r="M43" s="103"/>
      <c r="N43" s="102">
        <v>9</v>
      </c>
      <c r="O43" s="103"/>
      <c r="P43" s="102">
        <v>9</v>
      </c>
      <c r="Q43" s="100"/>
      <c r="R43" s="103"/>
      <c r="S43" s="102">
        <v>9</v>
      </c>
      <c r="T43" s="103"/>
      <c r="U43" s="113">
        <v>9</v>
      </c>
      <c r="V43" s="114"/>
      <c r="W43" s="102">
        <v>9</v>
      </c>
      <c r="X43" s="100"/>
      <c r="Y43" s="100"/>
      <c r="Z43" s="100"/>
      <c r="AA43" s="103"/>
      <c r="AB43" s="18">
        <v>9</v>
      </c>
      <c r="AC43" s="102">
        <v>9</v>
      </c>
      <c r="AD43" s="100"/>
      <c r="AE43" s="103"/>
      <c r="AF43" s="19">
        <v>9</v>
      </c>
    </row>
    <row r="44" spans="5:32" ht="22.5" customHeight="1" x14ac:dyDescent="0.25">
      <c r="E44" s="99" t="s">
        <v>85</v>
      </c>
      <c r="F44" s="100"/>
      <c r="G44" s="100"/>
      <c r="H44" s="100"/>
      <c r="I44" s="101"/>
      <c r="J44" s="102">
        <v>4.5</v>
      </c>
      <c r="K44" s="103"/>
      <c r="L44" s="102">
        <v>4.5</v>
      </c>
      <c r="M44" s="103"/>
      <c r="N44" s="102">
        <v>4.5</v>
      </c>
      <c r="O44" s="103"/>
      <c r="P44" s="102">
        <v>4.5</v>
      </c>
      <c r="Q44" s="100"/>
      <c r="R44" s="103"/>
      <c r="S44" s="102">
        <v>4.5</v>
      </c>
      <c r="T44" s="103"/>
      <c r="U44" s="102">
        <v>4.5</v>
      </c>
      <c r="V44" s="103"/>
      <c r="W44" s="102">
        <v>4.5</v>
      </c>
      <c r="X44" s="100"/>
      <c r="Y44" s="100"/>
      <c r="Z44" s="100"/>
      <c r="AA44" s="103"/>
      <c r="AB44" s="18">
        <v>4.5</v>
      </c>
      <c r="AC44" s="102">
        <v>4.5</v>
      </c>
      <c r="AD44" s="100"/>
      <c r="AE44" s="103"/>
      <c r="AF44" s="19">
        <v>4.5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pJZ072BxLABZV7ZhkoVEwSQy7eYxhb2b14P+Fwxq7DQ/MPR7ZnvImlu/jBCNXVMMMY1+lUUVfQ0yI2u6SRq+Q==" saltValue="K4syYKGO8RxcBHEuyNUBi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66B0AB1-005D-4B95-A749-8F1E3BE7E400}"/>
    <hyperlink ref="E53" location="INDEX!A1" display="Return to Index" xr:uid="{2968CF96-AF24-41F5-8DC5-2FBE759AF93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ROSE - Rosella (33/11kV)</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33"/>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1897</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1898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1899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1900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32.700000000000003</v>
      </c>
      <c r="K26" s="91"/>
      <c r="L26" s="116">
        <v>32.700000000000003</v>
      </c>
      <c r="M26" s="91"/>
      <c r="N26" s="116">
        <v>32.700000000000003</v>
      </c>
      <c r="O26" s="91"/>
      <c r="P26" s="116">
        <v>32.700000000000003</v>
      </c>
      <c r="Q26" s="67"/>
      <c r="R26" s="91"/>
      <c r="S26" s="116">
        <v>32.700000000000003</v>
      </c>
      <c r="T26" s="91"/>
      <c r="U26" s="116">
        <v>32.700000000000003</v>
      </c>
      <c r="V26" s="91"/>
      <c r="W26" s="116">
        <v>32.700000000000003</v>
      </c>
      <c r="X26" s="67"/>
      <c r="Y26" s="67"/>
      <c r="Z26" s="67"/>
      <c r="AA26" s="91"/>
      <c r="AB26" s="3">
        <v>32.700000000000003</v>
      </c>
      <c r="AC26" s="92">
        <v>32.700000000000003</v>
      </c>
      <c r="AD26" s="67"/>
      <c r="AE26" s="91"/>
      <c r="AF26" s="4">
        <v>32.700000000000003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15.6</v>
      </c>
      <c r="K28" s="91"/>
      <c r="L28" s="116">
        <v>15.7</v>
      </c>
      <c r="M28" s="91"/>
      <c r="N28" s="116">
        <v>15.7</v>
      </c>
      <c r="O28" s="91"/>
      <c r="P28" s="116">
        <v>15.8</v>
      </c>
      <c r="Q28" s="67"/>
      <c r="R28" s="91"/>
      <c r="S28" s="116">
        <v>15.8</v>
      </c>
      <c r="T28" s="91"/>
      <c r="U28" s="116">
        <v>7</v>
      </c>
      <c r="V28" s="91"/>
      <c r="W28" s="116">
        <v>7</v>
      </c>
      <c r="X28" s="67"/>
      <c r="Y28" s="67"/>
      <c r="Z28" s="67"/>
      <c r="AA28" s="91"/>
      <c r="AB28" s="3">
        <v>7</v>
      </c>
      <c r="AC28" s="92">
        <v>7</v>
      </c>
      <c r="AD28" s="67"/>
      <c r="AE28" s="91"/>
      <c r="AF28" s="4">
        <v>7.1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0.92400000000000004</v>
      </c>
      <c r="K31" s="91"/>
      <c r="L31" s="118">
        <v>0.92400000000000004</v>
      </c>
      <c r="M31" s="91"/>
      <c r="N31" s="118">
        <v>0.92400000000000004</v>
      </c>
      <c r="O31" s="91"/>
      <c r="P31" s="118">
        <v>0.92400000000000004</v>
      </c>
      <c r="Q31" s="67"/>
      <c r="R31" s="91"/>
      <c r="S31" s="118">
        <v>0.92400000000000004</v>
      </c>
      <c r="T31" s="91"/>
      <c r="U31" s="118">
        <v>0.91800000000000004</v>
      </c>
      <c r="V31" s="91"/>
      <c r="W31" s="118">
        <v>0.91800000000000004</v>
      </c>
      <c r="X31" s="67"/>
      <c r="Y31" s="67"/>
      <c r="Z31" s="67"/>
      <c r="AA31" s="91"/>
      <c r="AB31" s="7">
        <v>0.91800000000000004</v>
      </c>
      <c r="AC31" s="96">
        <v>0.91800000000000004</v>
      </c>
      <c r="AD31" s="67"/>
      <c r="AE31" s="91"/>
      <c r="AF31" s="8">
        <v>0.91800000000000004</v>
      </c>
    </row>
    <row r="32" spans="4:32" ht="13.15" customHeight="1" x14ac:dyDescent="0.25">
      <c r="E32" s="93" t="s">
        <v>40</v>
      </c>
      <c r="F32" s="67"/>
      <c r="G32" s="67"/>
      <c r="H32" s="67"/>
      <c r="I32" s="94"/>
      <c r="J32" s="116">
        <v>16.5</v>
      </c>
      <c r="K32" s="91"/>
      <c r="L32" s="116">
        <v>16.5</v>
      </c>
      <c r="M32" s="91"/>
      <c r="N32" s="116">
        <v>16.5</v>
      </c>
      <c r="O32" s="91"/>
      <c r="P32" s="116">
        <v>16.5</v>
      </c>
      <c r="Q32" s="67"/>
      <c r="R32" s="91"/>
      <c r="S32" s="116">
        <v>16.5</v>
      </c>
      <c r="T32" s="91"/>
      <c r="U32" s="116">
        <v>18</v>
      </c>
      <c r="V32" s="91"/>
      <c r="W32" s="116">
        <v>18</v>
      </c>
      <c r="X32" s="67"/>
      <c r="Y32" s="67"/>
      <c r="Z32" s="67"/>
      <c r="AA32" s="91"/>
      <c r="AB32" s="3">
        <v>18</v>
      </c>
      <c r="AC32" s="92">
        <v>18</v>
      </c>
      <c r="AD32" s="67"/>
      <c r="AE32" s="91"/>
      <c r="AF32" s="4">
        <v>18</v>
      </c>
    </row>
    <row r="33" spans="5:32" ht="13.15" customHeight="1" x14ac:dyDescent="0.25">
      <c r="E33" s="97" t="s">
        <v>44</v>
      </c>
      <c r="F33" s="67"/>
      <c r="G33" s="67"/>
      <c r="H33" s="67"/>
      <c r="I33" s="94"/>
      <c r="J33" s="119">
        <v>14.4</v>
      </c>
      <c r="K33" s="91"/>
      <c r="L33" s="119">
        <v>14.5</v>
      </c>
      <c r="M33" s="91"/>
      <c r="N33" s="119">
        <v>14.5</v>
      </c>
      <c r="O33" s="91"/>
      <c r="P33" s="119">
        <v>14.6</v>
      </c>
      <c r="Q33" s="67"/>
      <c r="R33" s="91"/>
      <c r="S33" s="119">
        <v>14.6</v>
      </c>
      <c r="T33" s="91"/>
      <c r="U33" s="119">
        <v>6.8</v>
      </c>
      <c r="V33" s="91"/>
      <c r="W33" s="119">
        <v>6.8</v>
      </c>
      <c r="X33" s="67"/>
      <c r="Y33" s="67"/>
      <c r="Z33" s="67"/>
      <c r="AA33" s="91"/>
      <c r="AB33" s="9">
        <v>6.8</v>
      </c>
      <c r="AC33" s="98">
        <v>6.8</v>
      </c>
      <c r="AD33" s="67"/>
      <c r="AE33" s="91"/>
      <c r="AF33" s="10">
        <v>6.9</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ceIt8QcP95zPW3V1kl9KGZhKinism1tJ5nPM5LgWa3Q54F9hjFUxHQVycTnWVb+o0RcD6uhPHl/OEp7XZeSgg==" saltValue="NzdIBrTowkaLp0hobgr64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9BEA9E9-8093-4D10-B91E-2AC114A6B6FF}"/>
    <hyperlink ref="E53" location="INDEX!A1" display="Return to Index" xr:uid="{8450850E-E5F4-4D91-8264-1ACE318031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ROSO - Rockhampton South (66/11kV)</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34"/>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1901</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57.5</v>
      </c>
      <c r="K26" s="91"/>
      <c r="L26" s="116">
        <v>57.5</v>
      </c>
      <c r="M26" s="91"/>
      <c r="N26" s="116">
        <v>57.5</v>
      </c>
      <c r="O26" s="91"/>
      <c r="P26" s="116">
        <v>57.5</v>
      </c>
      <c r="Q26" s="67"/>
      <c r="R26" s="91"/>
      <c r="S26" s="116">
        <v>57.5</v>
      </c>
      <c r="T26" s="91"/>
      <c r="U26" s="116">
        <v>64.3</v>
      </c>
      <c r="V26" s="91"/>
      <c r="W26" s="116">
        <v>64.3</v>
      </c>
      <c r="X26" s="67"/>
      <c r="Y26" s="67"/>
      <c r="Z26" s="67"/>
      <c r="AA26" s="91"/>
      <c r="AB26" s="3">
        <v>64.3</v>
      </c>
      <c r="AC26" s="92">
        <v>64.3</v>
      </c>
      <c r="AD26" s="67"/>
      <c r="AE26" s="91"/>
      <c r="AF26" s="4">
        <v>64.3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20.9</v>
      </c>
      <c r="K28" s="91"/>
      <c r="L28" s="116">
        <v>21</v>
      </c>
      <c r="M28" s="91"/>
      <c r="N28" s="116">
        <v>21.1</v>
      </c>
      <c r="O28" s="91"/>
      <c r="P28" s="116">
        <v>21.2</v>
      </c>
      <c r="Q28" s="67"/>
      <c r="R28" s="91"/>
      <c r="S28" s="116">
        <v>21.2</v>
      </c>
      <c r="T28" s="91"/>
      <c r="U28" s="116">
        <v>20.8</v>
      </c>
      <c r="V28" s="91"/>
      <c r="W28" s="116">
        <v>20.9</v>
      </c>
      <c r="X28" s="67"/>
      <c r="Y28" s="67"/>
      <c r="Z28" s="67"/>
      <c r="AA28" s="91"/>
      <c r="AB28" s="3">
        <v>21</v>
      </c>
      <c r="AC28" s="92">
        <v>21.2</v>
      </c>
      <c r="AD28" s="67"/>
      <c r="AE28" s="91"/>
      <c r="AF28" s="4">
        <v>21.3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32.1</v>
      </c>
      <c r="K32" s="91"/>
      <c r="L32" s="116">
        <v>32.1</v>
      </c>
      <c r="M32" s="91"/>
      <c r="N32" s="116">
        <v>32.1</v>
      </c>
      <c r="O32" s="91"/>
      <c r="P32" s="116">
        <v>32.1</v>
      </c>
      <c r="Q32" s="67"/>
      <c r="R32" s="91"/>
      <c r="S32" s="116">
        <v>32.1</v>
      </c>
      <c r="T32" s="91"/>
      <c r="U32" s="116">
        <v>36.1</v>
      </c>
      <c r="V32" s="91"/>
      <c r="W32" s="116">
        <v>36.1</v>
      </c>
      <c r="X32" s="67"/>
      <c r="Y32" s="67"/>
      <c r="Z32" s="67"/>
      <c r="AA32" s="91"/>
      <c r="AB32" s="3">
        <v>36.1</v>
      </c>
      <c r="AC32" s="92">
        <v>36.1</v>
      </c>
      <c r="AD32" s="67"/>
      <c r="AE32" s="91"/>
      <c r="AF32" s="4">
        <v>36.1</v>
      </c>
    </row>
    <row r="33" spans="5:32" ht="13.15" customHeight="1" x14ac:dyDescent="0.25">
      <c r="E33" s="97" t="s">
        <v>44</v>
      </c>
      <c r="F33" s="67"/>
      <c r="G33" s="67"/>
      <c r="H33" s="67"/>
      <c r="I33" s="94"/>
      <c r="J33" s="119">
        <v>19.7</v>
      </c>
      <c r="K33" s="91"/>
      <c r="L33" s="119">
        <v>19.899999999999999</v>
      </c>
      <c r="M33" s="91"/>
      <c r="N33" s="119">
        <v>20</v>
      </c>
      <c r="O33" s="91"/>
      <c r="P33" s="119">
        <v>20.100000000000001</v>
      </c>
      <c r="Q33" s="67"/>
      <c r="R33" s="91"/>
      <c r="S33" s="119">
        <v>20.100000000000001</v>
      </c>
      <c r="T33" s="91"/>
      <c r="U33" s="119">
        <v>19</v>
      </c>
      <c r="V33" s="91"/>
      <c r="W33" s="119">
        <v>19.100000000000001</v>
      </c>
      <c r="X33" s="67"/>
      <c r="Y33" s="67"/>
      <c r="Z33" s="67"/>
      <c r="AA33" s="91"/>
      <c r="AB33" s="9">
        <v>19.2</v>
      </c>
      <c r="AC33" s="98">
        <v>19.399999999999999</v>
      </c>
      <c r="AD33" s="67"/>
      <c r="AE33" s="91"/>
      <c r="AF33" s="10">
        <v>19.5</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1</v>
      </c>
      <c r="V34" s="91"/>
      <c r="W34" s="117">
        <v>1</v>
      </c>
      <c r="X34" s="67"/>
      <c r="Y34" s="67"/>
      <c r="Z34" s="67"/>
      <c r="AA34" s="91"/>
      <c r="AB34" s="5">
        <v>1</v>
      </c>
      <c r="AC34" s="95">
        <v>1</v>
      </c>
      <c r="AD34" s="67"/>
      <c r="AE34" s="91"/>
      <c r="AF34" s="6">
        <v>1</v>
      </c>
    </row>
    <row r="35" spans="5:32" ht="20.25" customHeight="1" x14ac:dyDescent="0.25">
      <c r="E35" s="93" t="s">
        <v>949</v>
      </c>
      <c r="F35" s="67"/>
      <c r="G35" s="67"/>
      <c r="H35" s="67"/>
      <c r="I35" s="94"/>
      <c r="J35" s="117" t="s">
        <v>1037</v>
      </c>
      <c r="K35" s="91"/>
      <c r="L35" s="117" t="s">
        <v>1037</v>
      </c>
      <c r="M35" s="91"/>
      <c r="N35" s="117" t="s">
        <v>1037</v>
      </c>
      <c r="O35" s="91"/>
      <c r="P35" s="117" t="s">
        <v>1037</v>
      </c>
      <c r="Q35" s="67"/>
      <c r="R35" s="91"/>
      <c r="S35" s="117" t="s">
        <v>1037</v>
      </c>
      <c r="T35" s="91"/>
      <c r="U35" s="117" t="s">
        <v>1037</v>
      </c>
      <c r="V35" s="91"/>
      <c r="W35" s="117" t="s">
        <v>1037</v>
      </c>
      <c r="X35" s="67"/>
      <c r="Y35" s="67"/>
      <c r="Z35" s="67"/>
      <c r="AA35" s="91"/>
      <c r="AB35" s="5" t="s">
        <v>1037</v>
      </c>
      <c r="AC35" s="95" t="s">
        <v>1037</v>
      </c>
      <c r="AD35" s="67"/>
      <c r="AE35" s="91"/>
      <c r="AF35" s="6" t="s">
        <v>1037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vxzrIcuWKT9qe+4C6ExeQmdBoN6zSnrox3vIYdHomoNGkH6snHpn2mKz+flHamNaSIzee6rrL6qE/0+SDnktw==" saltValue="SIiOZYd6jMM2e1h7quXKb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DAEE8DC-0DDF-4A6B-B67F-5E2B7D01B812}"/>
    <hyperlink ref="E53" location="INDEX!A1" display="Return to Index" xr:uid="{D639632C-D4A0-440D-AF7C-73C777728DB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ROST - Rocky Street (66/11kV)</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38"/>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1903</v>
      </c>
      <c r="J3" s="69"/>
      <c r="K3" s="69"/>
      <c r="L3" s="69"/>
      <c r="M3" s="69"/>
      <c r="N3" s="69"/>
      <c r="O3" s="69"/>
      <c r="P3" s="69"/>
      <c r="Q3" s="69"/>
      <c r="R3" s="69"/>
      <c r="S3" s="69"/>
      <c r="V3" s="71" t="s">
        <v>929</v>
      </c>
      <c r="W3" s="69"/>
      <c r="Y3" s="72" t="s">
        <v>1687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1904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1544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6.3</v>
      </c>
      <c r="K26" s="91"/>
      <c r="L26" s="116">
        <v>6.3</v>
      </c>
      <c r="M26" s="91"/>
      <c r="N26" s="116">
        <v>6.3</v>
      </c>
      <c r="O26" s="91"/>
      <c r="P26" s="116">
        <v>6.3</v>
      </c>
      <c r="Q26" s="67"/>
      <c r="R26" s="91"/>
      <c r="S26" s="116">
        <v>6.3</v>
      </c>
      <c r="T26" s="91"/>
      <c r="U26" s="116">
        <v>6.3</v>
      </c>
      <c r="V26" s="91"/>
      <c r="W26" s="116">
        <v>6.3</v>
      </c>
      <c r="X26" s="67"/>
      <c r="Y26" s="67"/>
      <c r="Z26" s="67"/>
      <c r="AA26" s="91"/>
      <c r="AB26" s="3">
        <v>6.3</v>
      </c>
      <c r="AC26" s="92">
        <v>6.3</v>
      </c>
      <c r="AD26" s="67"/>
      <c r="AE26" s="91"/>
      <c r="AF26" s="4">
        <v>6.3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5.4</v>
      </c>
      <c r="K28" s="91"/>
      <c r="L28" s="116">
        <v>5.4</v>
      </c>
      <c r="M28" s="91"/>
      <c r="N28" s="116">
        <v>5.5</v>
      </c>
      <c r="O28" s="91"/>
      <c r="P28" s="116">
        <v>5.5</v>
      </c>
      <c r="Q28" s="67"/>
      <c r="R28" s="91"/>
      <c r="S28" s="116">
        <v>5.5</v>
      </c>
      <c r="T28" s="91"/>
      <c r="U28" s="116">
        <v>4.4000000000000004</v>
      </c>
      <c r="V28" s="91"/>
      <c r="W28" s="116">
        <v>4.4000000000000004</v>
      </c>
      <c r="X28" s="67"/>
      <c r="Y28" s="67"/>
      <c r="Z28" s="67"/>
      <c r="AA28" s="91"/>
      <c r="AB28" s="3">
        <v>4.5</v>
      </c>
      <c r="AC28" s="92">
        <v>4.5</v>
      </c>
      <c r="AD28" s="67"/>
      <c r="AE28" s="91"/>
      <c r="AF28" s="4">
        <v>4.5999999999999996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0.98399999999999999</v>
      </c>
      <c r="K31" s="91"/>
      <c r="L31" s="118">
        <v>0.97499999999999998</v>
      </c>
      <c r="M31" s="91"/>
      <c r="N31" s="118">
        <v>0.97499999999999998</v>
      </c>
      <c r="O31" s="91"/>
      <c r="P31" s="118">
        <v>0.98399999999999999</v>
      </c>
      <c r="Q31" s="67"/>
      <c r="R31" s="91"/>
      <c r="S31" s="118">
        <v>0.97499999999999998</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3.2</v>
      </c>
      <c r="K32" s="91"/>
      <c r="L32" s="116">
        <v>3.2</v>
      </c>
      <c r="M32" s="91"/>
      <c r="N32" s="116">
        <v>3.2</v>
      </c>
      <c r="O32" s="91"/>
      <c r="P32" s="116">
        <v>3.2</v>
      </c>
      <c r="Q32" s="67"/>
      <c r="R32" s="91"/>
      <c r="S32" s="116">
        <v>3.2</v>
      </c>
      <c r="T32" s="91"/>
      <c r="U32" s="116">
        <v>3.2</v>
      </c>
      <c r="V32" s="91"/>
      <c r="W32" s="116">
        <v>3.2</v>
      </c>
      <c r="X32" s="67"/>
      <c r="Y32" s="67"/>
      <c r="Z32" s="67"/>
      <c r="AA32" s="91"/>
      <c r="AB32" s="3">
        <v>3.2</v>
      </c>
      <c r="AC32" s="92">
        <v>3.2</v>
      </c>
      <c r="AD32" s="67"/>
      <c r="AE32" s="91"/>
      <c r="AF32" s="4">
        <v>3.2</v>
      </c>
    </row>
    <row r="33" spans="5:32" ht="13.15" customHeight="1" x14ac:dyDescent="0.25">
      <c r="E33" s="97" t="s">
        <v>44</v>
      </c>
      <c r="F33" s="67"/>
      <c r="G33" s="67"/>
      <c r="H33" s="67"/>
      <c r="I33" s="94"/>
      <c r="J33" s="119">
        <v>5</v>
      </c>
      <c r="K33" s="91"/>
      <c r="L33" s="119">
        <v>5</v>
      </c>
      <c r="M33" s="91"/>
      <c r="N33" s="119">
        <v>5</v>
      </c>
      <c r="O33" s="91"/>
      <c r="P33" s="119">
        <v>5.0999999999999996</v>
      </c>
      <c r="Q33" s="67"/>
      <c r="R33" s="91"/>
      <c r="S33" s="119">
        <v>5.0999999999999996</v>
      </c>
      <c r="T33" s="91"/>
      <c r="U33" s="119">
        <v>4.2</v>
      </c>
      <c r="V33" s="91"/>
      <c r="W33" s="119">
        <v>4.2</v>
      </c>
      <c r="X33" s="67"/>
      <c r="Y33" s="67"/>
      <c r="Z33" s="67"/>
      <c r="AA33" s="91"/>
      <c r="AB33" s="9">
        <v>4.3</v>
      </c>
      <c r="AC33" s="98">
        <v>4.3</v>
      </c>
      <c r="AD33" s="67"/>
      <c r="AE33" s="91"/>
      <c r="AF33" s="10">
        <v>4.4000000000000004</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1342</v>
      </c>
      <c r="K35" s="91"/>
      <c r="L35" s="117" t="s">
        <v>1342</v>
      </c>
      <c r="M35" s="91"/>
      <c r="N35" s="117" t="s">
        <v>1342</v>
      </c>
      <c r="O35" s="91"/>
      <c r="P35" s="117" t="s">
        <v>1342</v>
      </c>
      <c r="Q35" s="67"/>
      <c r="R35" s="91"/>
      <c r="S35" s="117" t="s">
        <v>1342</v>
      </c>
      <c r="T35" s="91"/>
      <c r="U35" s="117" t="s">
        <v>1342</v>
      </c>
      <c r="V35" s="91"/>
      <c r="W35" s="117" t="s">
        <v>1342</v>
      </c>
      <c r="X35" s="67"/>
      <c r="Y35" s="67"/>
      <c r="Z35" s="67"/>
      <c r="AA35" s="91"/>
      <c r="AB35" s="5" t="s">
        <v>1342</v>
      </c>
      <c r="AC35" s="95" t="s">
        <v>1342</v>
      </c>
      <c r="AD35" s="67"/>
      <c r="AE35" s="91"/>
      <c r="AF35" s="6" t="s">
        <v>1342</v>
      </c>
    </row>
    <row r="36" spans="5:32" ht="13.15" customHeight="1" x14ac:dyDescent="0.25">
      <c r="E36" s="93" t="s">
        <v>56</v>
      </c>
      <c r="F36" s="67"/>
      <c r="G36" s="67"/>
      <c r="H36" s="67"/>
      <c r="I36" s="94"/>
      <c r="J36" s="116">
        <v>1.8</v>
      </c>
      <c r="K36" s="91"/>
      <c r="L36" s="116">
        <v>1.8</v>
      </c>
      <c r="M36" s="91"/>
      <c r="N36" s="116">
        <v>1.8</v>
      </c>
      <c r="O36" s="91"/>
      <c r="P36" s="116">
        <v>1.9</v>
      </c>
      <c r="Q36" s="67"/>
      <c r="R36" s="91"/>
      <c r="S36" s="116">
        <v>1.9</v>
      </c>
      <c r="T36" s="91"/>
      <c r="U36" s="116">
        <v>1</v>
      </c>
      <c r="V36" s="91"/>
      <c r="W36" s="116">
        <v>1</v>
      </c>
      <c r="X36" s="67"/>
      <c r="Y36" s="67"/>
      <c r="Z36" s="67"/>
      <c r="AA36" s="91"/>
      <c r="AB36" s="3">
        <v>1.1000000000000001</v>
      </c>
      <c r="AC36" s="92">
        <v>1.1000000000000001</v>
      </c>
      <c r="AD36" s="67"/>
      <c r="AE36" s="91"/>
      <c r="AF36" s="4">
        <v>1.2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v>
      </c>
      <c r="K39" s="91"/>
      <c r="L39" s="116">
        <v>4</v>
      </c>
      <c r="M39" s="91"/>
      <c r="N39" s="116">
        <v>4</v>
      </c>
      <c r="O39" s="91"/>
      <c r="P39" s="116">
        <v>4</v>
      </c>
      <c r="Q39" s="67"/>
      <c r="R39" s="91"/>
      <c r="S39" s="116">
        <v>4</v>
      </c>
      <c r="T39" s="91"/>
      <c r="U39" s="116">
        <v>4</v>
      </c>
      <c r="V39" s="91"/>
      <c r="W39" s="116">
        <v>4</v>
      </c>
      <c r="X39" s="67"/>
      <c r="Y39" s="67"/>
      <c r="Z39" s="67"/>
      <c r="AA39" s="91"/>
      <c r="AB39" s="3">
        <v>4</v>
      </c>
      <c r="AC39" s="92">
        <v>4</v>
      </c>
      <c r="AD39" s="67"/>
      <c r="AE39" s="91"/>
      <c r="AF39" s="4">
        <v>4</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13">
        <v>6.3</v>
      </c>
      <c r="V43" s="114"/>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3.15</v>
      </c>
      <c r="K44" s="103"/>
      <c r="L44" s="102">
        <v>3.15</v>
      </c>
      <c r="M44" s="103"/>
      <c r="N44" s="102">
        <v>3.15</v>
      </c>
      <c r="O44" s="103"/>
      <c r="P44" s="102">
        <v>3.15</v>
      </c>
      <c r="Q44" s="100"/>
      <c r="R44" s="103"/>
      <c r="S44" s="102">
        <v>3.15</v>
      </c>
      <c r="T44" s="103"/>
      <c r="U44" s="102">
        <v>3.15</v>
      </c>
      <c r="V44" s="103"/>
      <c r="W44" s="102">
        <v>3.15</v>
      </c>
      <c r="X44" s="100"/>
      <c r="Y44" s="100"/>
      <c r="Z44" s="100"/>
      <c r="AA44" s="103"/>
      <c r="AB44" s="18">
        <v>3.15</v>
      </c>
      <c r="AC44" s="102">
        <v>3.15</v>
      </c>
      <c r="AD44" s="100"/>
      <c r="AE44" s="103"/>
      <c r="AF44" s="19">
        <v>3.15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ziCujUKWEkObaagqRd1Avmpe0lYjmxtZkfIdwiZki6aEcnSVSh5VtBUZOdLBJv0ycaRKK2heVWGNEzChUukRg==" saltValue="KtQRPquNyyXb26uwOPq15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BA22266-500A-43FD-8B75-93B7781A1317}"/>
    <hyperlink ref="E53" location="INDEX!A1" display="Return to Index" xr:uid="{0B62146A-75F4-4706-BE80-E30B36797A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ROWE - Roma West (33/11kV)</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3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1906</v>
      </c>
      <c r="J3" s="69"/>
      <c r="K3" s="69"/>
      <c r="L3" s="69"/>
      <c r="M3" s="69"/>
      <c r="N3" s="69"/>
      <c r="O3" s="69"/>
      <c r="P3" s="69"/>
      <c r="Q3" s="69"/>
      <c r="R3" s="69"/>
      <c r="S3" s="69"/>
      <c r="V3" s="71" t="s">
        <v>929</v>
      </c>
      <c r="W3" s="69"/>
      <c r="Y3" s="72" t="s">
        <v>1907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1908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1909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v>
      </c>
      <c r="K26" s="91"/>
      <c r="L26" s="116">
        <v>2.4</v>
      </c>
      <c r="M26" s="91"/>
      <c r="N26" s="116">
        <v>2.4</v>
      </c>
      <c r="O26" s="91"/>
      <c r="P26" s="116">
        <v>2.4</v>
      </c>
      <c r="Q26" s="67"/>
      <c r="R26" s="91"/>
      <c r="S26" s="116">
        <v>2.4</v>
      </c>
      <c r="T26" s="91"/>
      <c r="U26" s="116">
        <v>2.4</v>
      </c>
      <c r="V26" s="91"/>
      <c r="W26" s="116">
        <v>2.4</v>
      </c>
      <c r="X26" s="67"/>
      <c r="Y26" s="67"/>
      <c r="Z26" s="67"/>
      <c r="AA26" s="91"/>
      <c r="AB26" s="3">
        <v>2.4</v>
      </c>
      <c r="AC26" s="92">
        <v>2.4</v>
      </c>
      <c r="AD26" s="67"/>
      <c r="AE26" s="91"/>
      <c r="AF26" s="4">
        <v>2.4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1.1000000000000001</v>
      </c>
      <c r="K28" s="91"/>
      <c r="L28" s="116">
        <v>1.1000000000000001</v>
      </c>
      <c r="M28" s="91"/>
      <c r="N28" s="116">
        <v>1.1000000000000001</v>
      </c>
      <c r="O28" s="91"/>
      <c r="P28" s="116">
        <v>1.1000000000000001</v>
      </c>
      <c r="Q28" s="67"/>
      <c r="R28" s="91"/>
      <c r="S28" s="116">
        <v>1.1000000000000001</v>
      </c>
      <c r="T28" s="91"/>
      <c r="U28" s="116">
        <v>0.6</v>
      </c>
      <c r="V28" s="91"/>
      <c r="W28" s="116">
        <v>0.6</v>
      </c>
      <c r="X28" s="67"/>
      <c r="Y28" s="67"/>
      <c r="Z28" s="67"/>
      <c r="AA28" s="91"/>
      <c r="AB28" s="3">
        <v>0.6</v>
      </c>
      <c r="AC28" s="92">
        <v>0.6</v>
      </c>
      <c r="AD28" s="67"/>
      <c r="AE28" s="91"/>
      <c r="AF28" s="4">
        <v>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0.92700000000000005</v>
      </c>
      <c r="K31" s="91"/>
      <c r="L31" s="118">
        <v>0.92700000000000005</v>
      </c>
      <c r="M31" s="91"/>
      <c r="N31" s="118">
        <v>0.92700000000000005</v>
      </c>
      <c r="O31" s="91"/>
      <c r="P31" s="118">
        <v>0.92700000000000005</v>
      </c>
      <c r="Q31" s="67"/>
      <c r="R31" s="91"/>
      <c r="S31" s="118">
        <v>0.92700000000000005</v>
      </c>
      <c r="T31" s="91"/>
      <c r="U31" s="118">
        <v>0.98399999999999999</v>
      </c>
      <c r="V31" s="91"/>
      <c r="W31" s="118">
        <v>0.98399999999999999</v>
      </c>
      <c r="X31" s="67"/>
      <c r="Y31" s="67"/>
      <c r="Z31" s="67"/>
      <c r="AA31" s="91"/>
      <c r="AB31" s="7">
        <v>0.98399999999999999</v>
      </c>
      <c r="AC31" s="96">
        <v>0.98399999999999999</v>
      </c>
      <c r="AD31" s="67"/>
      <c r="AE31" s="91"/>
      <c r="AF31" s="8">
        <v>0.98399999999999999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v>
      </c>
      <c r="K33" s="91"/>
      <c r="L33" s="119">
        <v>1</v>
      </c>
      <c r="M33" s="91"/>
      <c r="N33" s="119">
        <v>1</v>
      </c>
      <c r="O33" s="91"/>
      <c r="P33" s="119">
        <v>1</v>
      </c>
      <c r="Q33" s="67"/>
      <c r="R33" s="91"/>
      <c r="S33" s="119">
        <v>1</v>
      </c>
      <c r="T33" s="91"/>
      <c r="U33" s="119">
        <v>0.6</v>
      </c>
      <c r="V33" s="91"/>
      <c r="W33" s="119">
        <v>0.6</v>
      </c>
      <c r="X33" s="67"/>
      <c r="Y33" s="67"/>
      <c r="Z33" s="67"/>
      <c r="AA33" s="91"/>
      <c r="AB33" s="9">
        <v>0.6</v>
      </c>
      <c r="AC33" s="98">
        <v>0.6</v>
      </c>
      <c r="AD33" s="67"/>
      <c r="AE33" s="91"/>
      <c r="AF33" s="10">
        <v>0.6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1911</v>
      </c>
      <c r="K35" s="91"/>
      <c r="L35" s="117" t="s">
        <v>1911</v>
      </c>
      <c r="M35" s="91"/>
      <c r="N35" s="117" t="s">
        <v>1911</v>
      </c>
      <c r="O35" s="91"/>
      <c r="P35" s="117" t="s">
        <v>1911</v>
      </c>
      <c r="Q35" s="67"/>
      <c r="R35" s="91"/>
      <c r="S35" s="117" t="s">
        <v>1911</v>
      </c>
      <c r="T35" s="91"/>
      <c r="U35" s="117" t="s">
        <v>1911</v>
      </c>
      <c r="V35" s="91"/>
      <c r="W35" s="117" t="s">
        <v>1911</v>
      </c>
      <c r="X35" s="67"/>
      <c r="Y35" s="67"/>
      <c r="Z35" s="67"/>
      <c r="AA35" s="91"/>
      <c r="AB35" s="5" t="s">
        <v>1911</v>
      </c>
      <c r="AC35" s="95" t="s">
        <v>1911</v>
      </c>
      <c r="AD35" s="67"/>
      <c r="AE35" s="91"/>
      <c r="AF35" s="6" t="s">
        <v>1911</v>
      </c>
    </row>
    <row r="36" spans="5:32" ht="13.15" customHeight="1" x14ac:dyDescent="0.25">
      <c r="E36" s="93" t="s">
        <v>56</v>
      </c>
      <c r="F36" s="67"/>
      <c r="G36" s="67"/>
      <c r="H36" s="67"/>
      <c r="I36" s="94"/>
      <c r="J36" s="116">
        <v>1</v>
      </c>
      <c r="K36" s="91"/>
      <c r="L36" s="116">
        <v>1</v>
      </c>
      <c r="M36" s="91"/>
      <c r="N36" s="116">
        <v>1</v>
      </c>
      <c r="O36" s="91"/>
      <c r="P36" s="116">
        <v>1</v>
      </c>
      <c r="Q36" s="67"/>
      <c r="R36" s="91"/>
      <c r="S36" s="116">
        <v>1</v>
      </c>
      <c r="T36" s="91"/>
      <c r="U36" s="116">
        <v>0.6</v>
      </c>
      <c r="V36" s="91"/>
      <c r="W36" s="116">
        <v>0.6</v>
      </c>
      <c r="X36" s="67"/>
      <c r="Y36" s="67"/>
      <c r="Z36" s="67"/>
      <c r="AA36" s="91"/>
      <c r="AB36" s="3">
        <v>0.6</v>
      </c>
      <c r="AC36" s="92">
        <v>0.6</v>
      </c>
      <c r="AD36" s="67"/>
      <c r="AE36" s="91"/>
      <c r="AF36" s="4">
        <v>0.6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1.2</v>
      </c>
      <c r="K40" s="91"/>
      <c r="L40" s="116">
        <v>1.2</v>
      </c>
      <c r="M40" s="91"/>
      <c r="N40" s="116">
        <v>1.2</v>
      </c>
      <c r="O40" s="91"/>
      <c r="P40" s="116">
        <v>1.2</v>
      </c>
      <c r="Q40" s="67"/>
      <c r="R40" s="91"/>
      <c r="S40" s="116">
        <v>1.2</v>
      </c>
      <c r="T40" s="91"/>
      <c r="U40" s="116">
        <v>1.2</v>
      </c>
      <c r="V40" s="91"/>
      <c r="W40" s="116">
        <v>1.2</v>
      </c>
      <c r="X40" s="67"/>
      <c r="Y40" s="67"/>
      <c r="Z40" s="67"/>
      <c r="AA40" s="91"/>
      <c r="AB40" s="3">
        <v>1.2</v>
      </c>
      <c r="AC40" s="92">
        <v>1.2</v>
      </c>
      <c r="AD40" s="67"/>
      <c r="AE40" s="91"/>
      <c r="AF40" s="4">
        <v>1.2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v>
      </c>
      <c r="K43" s="103"/>
      <c r="L43" s="102">
        <v>2</v>
      </c>
      <c r="M43" s="103"/>
      <c r="N43" s="102">
        <v>2</v>
      </c>
      <c r="O43" s="103"/>
      <c r="P43" s="102">
        <v>2</v>
      </c>
      <c r="Q43" s="100"/>
      <c r="R43" s="103"/>
      <c r="S43" s="102">
        <v>2</v>
      </c>
      <c r="T43" s="103"/>
      <c r="U43" s="113">
        <v>2</v>
      </c>
      <c r="V43" s="114"/>
      <c r="W43" s="102">
        <v>2</v>
      </c>
      <c r="X43" s="100"/>
      <c r="Y43" s="100"/>
      <c r="Z43" s="100"/>
      <c r="AA43" s="103"/>
      <c r="AB43" s="18">
        <v>2</v>
      </c>
      <c r="AC43" s="102">
        <v>2</v>
      </c>
      <c r="AD43" s="100"/>
      <c r="AE43" s="103"/>
      <c r="AF43" s="19">
        <v>2</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t+Uk+si69xk3PMzz/ap7Gki5MljsUTlo1oRU8ka91u+iA13k1YGGjoZckUDgv9G/d/iXbZ1MEC9fIN5M9sdtNQ==" saltValue="YN8FEWJM395X1qY0ySxHJ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75BBD82-7B6A-4C28-88F1-EEE5E63372DD}"/>
    <hyperlink ref="E53" location="INDEX!A1" display="Return to Index" xr:uid="{2041C434-C784-4A45-9D70-1030FAFB08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ROWO - Roo Works (33/11kV)</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5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1912</v>
      </c>
      <c r="J3" s="69"/>
      <c r="K3" s="69"/>
      <c r="L3" s="69"/>
      <c r="M3" s="69"/>
      <c r="N3" s="69"/>
      <c r="O3" s="69"/>
      <c r="P3" s="69"/>
      <c r="Q3" s="69"/>
      <c r="R3" s="69"/>
      <c r="S3" s="69"/>
      <c r="V3" s="71" t="s">
        <v>929</v>
      </c>
      <c r="W3" s="69"/>
      <c r="Y3" s="72" t="s">
        <v>1175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1064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1914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48.7</v>
      </c>
      <c r="K26" s="91"/>
      <c r="L26" s="116">
        <v>48.7</v>
      </c>
      <c r="M26" s="91"/>
      <c r="N26" s="116">
        <v>48.7</v>
      </c>
      <c r="O26" s="91"/>
      <c r="P26" s="116">
        <v>48.7</v>
      </c>
      <c r="Q26" s="67"/>
      <c r="R26" s="91"/>
      <c r="S26" s="116">
        <v>48.7</v>
      </c>
      <c r="T26" s="91"/>
      <c r="U26" s="116">
        <v>55.9</v>
      </c>
      <c r="V26" s="91"/>
      <c r="W26" s="116">
        <v>55.9</v>
      </c>
      <c r="X26" s="67"/>
      <c r="Y26" s="67"/>
      <c r="Z26" s="67"/>
      <c r="AA26" s="91"/>
      <c r="AB26" s="3">
        <v>55.9</v>
      </c>
      <c r="AC26" s="92">
        <v>55.9</v>
      </c>
      <c r="AD26" s="67"/>
      <c r="AE26" s="91"/>
      <c r="AF26" s="4">
        <v>55.9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14.1</v>
      </c>
      <c r="K28" s="91"/>
      <c r="L28" s="116">
        <v>14.1</v>
      </c>
      <c r="M28" s="91"/>
      <c r="N28" s="116">
        <v>14.2</v>
      </c>
      <c r="O28" s="91"/>
      <c r="P28" s="116">
        <v>14.3</v>
      </c>
      <c r="Q28" s="67"/>
      <c r="R28" s="91"/>
      <c r="S28" s="116">
        <v>14.3</v>
      </c>
      <c r="T28" s="91"/>
      <c r="U28" s="116">
        <v>14.4</v>
      </c>
      <c r="V28" s="91"/>
      <c r="W28" s="116">
        <v>14.4</v>
      </c>
      <c r="X28" s="67"/>
      <c r="Y28" s="67"/>
      <c r="Z28" s="67"/>
      <c r="AA28" s="91"/>
      <c r="AB28" s="3">
        <v>14.5</v>
      </c>
      <c r="AC28" s="92">
        <v>14.6</v>
      </c>
      <c r="AD28" s="67"/>
      <c r="AE28" s="91"/>
      <c r="AF28" s="4">
        <v>14.7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0.95699999999999996</v>
      </c>
      <c r="K31" s="91"/>
      <c r="L31" s="118">
        <v>0.95699999999999996</v>
      </c>
      <c r="M31" s="91"/>
      <c r="N31" s="118">
        <v>0.95699999999999996</v>
      </c>
      <c r="O31" s="91"/>
      <c r="P31" s="118">
        <v>0.95699999999999996</v>
      </c>
      <c r="Q31" s="67"/>
      <c r="R31" s="91"/>
      <c r="S31" s="118">
        <v>0.95699999999999996</v>
      </c>
      <c r="T31" s="91"/>
      <c r="U31" s="118">
        <v>0.97499999999999998</v>
      </c>
      <c r="V31" s="91"/>
      <c r="W31" s="118">
        <v>0.97499999999999998</v>
      </c>
      <c r="X31" s="67"/>
      <c r="Y31" s="67"/>
      <c r="Z31" s="67"/>
      <c r="AA31" s="91"/>
      <c r="AB31" s="7">
        <v>0.97499999999999998</v>
      </c>
      <c r="AC31" s="96">
        <v>0.97499999999999998</v>
      </c>
      <c r="AD31" s="67"/>
      <c r="AE31" s="91"/>
      <c r="AF31" s="8">
        <v>0.97499999999999998</v>
      </c>
    </row>
    <row r="32" spans="4:32" ht="13.15" customHeight="1" x14ac:dyDescent="0.25">
      <c r="E32" s="93" t="s">
        <v>40</v>
      </c>
      <c r="F32" s="67"/>
      <c r="G32" s="67"/>
      <c r="H32" s="67"/>
      <c r="I32" s="94"/>
      <c r="J32" s="116">
        <v>27.6</v>
      </c>
      <c r="K32" s="91"/>
      <c r="L32" s="116">
        <v>27.6</v>
      </c>
      <c r="M32" s="91"/>
      <c r="N32" s="116">
        <v>27.6</v>
      </c>
      <c r="O32" s="91"/>
      <c r="P32" s="116">
        <v>27.6</v>
      </c>
      <c r="Q32" s="67"/>
      <c r="R32" s="91"/>
      <c r="S32" s="116">
        <v>27.6</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13.5</v>
      </c>
      <c r="K33" s="91"/>
      <c r="L33" s="119">
        <v>13.6</v>
      </c>
      <c r="M33" s="91"/>
      <c r="N33" s="119">
        <v>13.7</v>
      </c>
      <c r="O33" s="91"/>
      <c r="P33" s="119">
        <v>13.7</v>
      </c>
      <c r="Q33" s="67"/>
      <c r="R33" s="91"/>
      <c r="S33" s="119">
        <v>13.7</v>
      </c>
      <c r="T33" s="91"/>
      <c r="U33" s="119">
        <v>13.6</v>
      </c>
      <c r="V33" s="91"/>
      <c r="W33" s="119">
        <v>13.6</v>
      </c>
      <c r="X33" s="67"/>
      <c r="Y33" s="67"/>
      <c r="Z33" s="67"/>
      <c r="AA33" s="91"/>
      <c r="AB33" s="9">
        <v>13.7</v>
      </c>
      <c r="AC33" s="98">
        <v>13.8</v>
      </c>
      <c r="AD33" s="67"/>
      <c r="AE33" s="91"/>
      <c r="AF33" s="10">
        <v>13.9</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1149</v>
      </c>
      <c r="K35" s="91"/>
      <c r="L35" s="117" t="s">
        <v>1149</v>
      </c>
      <c r="M35" s="91"/>
      <c r="N35" s="117" t="s">
        <v>1149</v>
      </c>
      <c r="O35" s="91"/>
      <c r="P35" s="117" t="s">
        <v>1149</v>
      </c>
      <c r="Q35" s="67"/>
      <c r="R35" s="91"/>
      <c r="S35" s="117" t="s">
        <v>1149</v>
      </c>
      <c r="T35" s="91"/>
      <c r="U35" s="117" t="s">
        <v>1149</v>
      </c>
      <c r="V35" s="91"/>
      <c r="W35" s="117" t="s">
        <v>1149</v>
      </c>
      <c r="X35" s="67"/>
      <c r="Y35" s="67"/>
      <c r="Z35" s="67"/>
      <c r="AA35" s="91"/>
      <c r="AB35" s="5" t="s">
        <v>1149</v>
      </c>
      <c r="AC35" s="95" t="s">
        <v>1149</v>
      </c>
      <c r="AD35" s="67"/>
      <c r="AE35" s="91"/>
      <c r="AF35" s="6" t="s">
        <v>1149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40</v>
      </c>
      <c r="K43" s="103"/>
      <c r="L43" s="102">
        <v>40</v>
      </c>
      <c r="M43" s="103"/>
      <c r="N43" s="102">
        <v>40</v>
      </c>
      <c r="O43" s="103"/>
      <c r="P43" s="102">
        <v>40</v>
      </c>
      <c r="Q43" s="100"/>
      <c r="R43" s="103"/>
      <c r="S43" s="102">
        <v>40</v>
      </c>
      <c r="T43" s="103"/>
      <c r="U43" s="113">
        <v>40</v>
      </c>
      <c r="V43" s="114"/>
      <c r="W43" s="102">
        <v>40</v>
      </c>
      <c r="X43" s="100"/>
      <c r="Y43" s="100"/>
      <c r="Z43" s="100"/>
      <c r="AA43" s="103"/>
      <c r="AB43" s="18">
        <v>40</v>
      </c>
      <c r="AC43" s="102">
        <v>40</v>
      </c>
      <c r="AD43" s="100"/>
      <c r="AE43" s="103"/>
      <c r="AF43" s="19">
        <v>40</v>
      </c>
    </row>
    <row r="44" spans="5:32" ht="22.5" customHeight="1" x14ac:dyDescent="0.25">
      <c r="E44" s="99" t="s">
        <v>85</v>
      </c>
      <c r="F44" s="100"/>
      <c r="G44" s="100"/>
      <c r="H44" s="100"/>
      <c r="I44" s="101"/>
      <c r="J44" s="102">
        <v>20</v>
      </c>
      <c r="K44" s="103"/>
      <c r="L44" s="102">
        <v>20</v>
      </c>
      <c r="M44" s="103"/>
      <c r="N44" s="102">
        <v>20</v>
      </c>
      <c r="O44" s="103"/>
      <c r="P44" s="102">
        <v>20</v>
      </c>
      <c r="Q44" s="100"/>
      <c r="R44" s="103"/>
      <c r="S44" s="102">
        <v>20</v>
      </c>
      <c r="T44" s="103"/>
      <c r="U44" s="102">
        <v>20</v>
      </c>
      <c r="V44" s="103"/>
      <c r="W44" s="102">
        <v>20</v>
      </c>
      <c r="X44" s="100"/>
      <c r="Y44" s="100"/>
      <c r="Z44" s="100"/>
      <c r="AA44" s="103"/>
      <c r="AB44" s="18">
        <v>20</v>
      </c>
      <c r="AC44" s="102">
        <v>20</v>
      </c>
      <c r="AD44" s="100"/>
      <c r="AE44" s="103"/>
      <c r="AF44" s="19">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dVeUKWScR6+/jjYcyMwA+T2YIr/JT5W/ewvRuMacOqlVVNt0TP2xb3AWiV2mFBOX3ckzSJJJVSYxplf1ZznBVw==" saltValue="HAC/ap2RO1U3RQhTJseHO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150C407-7DFD-437D-A1C6-89B0C4FE8203}"/>
    <hyperlink ref="E53" location="INDEX!A1" display="Return to Index" xr:uid="{2B4FB65A-5371-4780-8021-5BCDFC6DE7E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SAGE - St. George (66/33kV)</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56"/>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1915</v>
      </c>
      <c r="J3" s="69"/>
      <c r="K3" s="69"/>
      <c r="L3" s="69"/>
      <c r="M3" s="69"/>
      <c r="N3" s="69"/>
      <c r="O3" s="69"/>
      <c r="P3" s="69"/>
      <c r="Q3" s="69"/>
      <c r="R3" s="69"/>
      <c r="S3" s="69"/>
      <c r="V3" s="71" t="s">
        <v>929</v>
      </c>
      <c r="W3" s="69"/>
      <c r="Y3" s="72" t="s">
        <v>1907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1064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1916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6.6</v>
      </c>
      <c r="K26" s="91"/>
      <c r="L26" s="116">
        <v>6.6</v>
      </c>
      <c r="M26" s="91"/>
      <c r="N26" s="116">
        <v>6.6</v>
      </c>
      <c r="O26" s="91"/>
      <c r="P26" s="116">
        <v>6.6</v>
      </c>
      <c r="Q26" s="67"/>
      <c r="R26" s="91"/>
      <c r="S26" s="116">
        <v>6.6</v>
      </c>
      <c r="T26" s="91"/>
      <c r="U26" s="116">
        <v>6.6</v>
      </c>
      <c r="V26" s="91"/>
      <c r="W26" s="116">
        <v>6.6</v>
      </c>
      <c r="X26" s="67"/>
      <c r="Y26" s="67"/>
      <c r="Z26" s="67"/>
      <c r="AA26" s="91"/>
      <c r="AB26" s="3">
        <v>6.6</v>
      </c>
      <c r="AC26" s="92">
        <v>6.6</v>
      </c>
      <c r="AD26" s="67"/>
      <c r="AE26" s="91"/>
      <c r="AF26" s="4">
        <v>6.6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5.6</v>
      </c>
      <c r="K28" s="91"/>
      <c r="L28" s="116">
        <v>5.7</v>
      </c>
      <c r="M28" s="91"/>
      <c r="N28" s="116">
        <v>5.7</v>
      </c>
      <c r="O28" s="91"/>
      <c r="P28" s="116">
        <v>5.7</v>
      </c>
      <c r="Q28" s="67"/>
      <c r="R28" s="91"/>
      <c r="S28" s="116">
        <v>5.7</v>
      </c>
      <c r="T28" s="91"/>
      <c r="U28" s="116">
        <v>4.3</v>
      </c>
      <c r="V28" s="91"/>
      <c r="W28" s="116">
        <v>4.3</v>
      </c>
      <c r="X28" s="67"/>
      <c r="Y28" s="67"/>
      <c r="Z28" s="67"/>
      <c r="AA28" s="91"/>
      <c r="AB28" s="3">
        <v>4.3</v>
      </c>
      <c r="AC28" s="92">
        <v>4.3</v>
      </c>
      <c r="AD28" s="67"/>
      <c r="AE28" s="91"/>
      <c r="AF28" s="4">
        <v>4.3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0.96899999999999997</v>
      </c>
      <c r="K31" s="91"/>
      <c r="L31" s="118">
        <v>0.96899999999999997</v>
      </c>
      <c r="M31" s="91"/>
      <c r="N31" s="118">
        <v>0.96899999999999997</v>
      </c>
      <c r="O31" s="91"/>
      <c r="P31" s="118">
        <v>0.96899999999999997</v>
      </c>
      <c r="Q31" s="67"/>
      <c r="R31" s="91"/>
      <c r="S31" s="118">
        <v>0.96899999999999997</v>
      </c>
      <c r="T31" s="91"/>
      <c r="U31" s="118">
        <v>0.98299999999999998</v>
      </c>
      <c r="V31" s="91"/>
      <c r="W31" s="118">
        <v>0.98299999999999998</v>
      </c>
      <c r="X31" s="67"/>
      <c r="Y31" s="67"/>
      <c r="Z31" s="67"/>
      <c r="AA31" s="91"/>
      <c r="AB31" s="7">
        <v>0.98499999999999999</v>
      </c>
      <c r="AC31" s="96">
        <v>0.98299999999999998</v>
      </c>
      <c r="AD31" s="67"/>
      <c r="AE31" s="91"/>
      <c r="AF31" s="8">
        <v>0.98299999999999998</v>
      </c>
    </row>
    <row r="32" spans="4:32" ht="13.15" customHeight="1" x14ac:dyDescent="0.25">
      <c r="E32" s="93" t="s">
        <v>40</v>
      </c>
      <c r="F32" s="67"/>
      <c r="G32" s="67"/>
      <c r="H32" s="67"/>
      <c r="I32" s="94"/>
      <c r="J32" s="116">
        <v>3.5</v>
      </c>
      <c r="K32" s="91"/>
      <c r="L32" s="116">
        <v>3.5</v>
      </c>
      <c r="M32" s="91"/>
      <c r="N32" s="116">
        <v>3.5</v>
      </c>
      <c r="O32" s="91"/>
      <c r="P32" s="116">
        <v>3.5</v>
      </c>
      <c r="Q32" s="67"/>
      <c r="R32" s="91"/>
      <c r="S32" s="116">
        <v>3.5</v>
      </c>
      <c r="T32" s="91"/>
      <c r="U32" s="116">
        <v>3.6</v>
      </c>
      <c r="V32" s="91"/>
      <c r="W32" s="116">
        <v>3.6</v>
      </c>
      <c r="X32" s="67"/>
      <c r="Y32" s="67"/>
      <c r="Z32" s="67"/>
      <c r="AA32" s="91"/>
      <c r="AB32" s="3">
        <v>3.6</v>
      </c>
      <c r="AC32" s="92">
        <v>3.6</v>
      </c>
      <c r="AD32" s="67"/>
      <c r="AE32" s="91"/>
      <c r="AF32" s="4">
        <v>3.6</v>
      </c>
    </row>
    <row r="33" spans="5:32" ht="13.15" customHeight="1" x14ac:dyDescent="0.25">
      <c r="E33" s="97" t="s">
        <v>44</v>
      </c>
      <c r="F33" s="67"/>
      <c r="G33" s="67"/>
      <c r="H33" s="67"/>
      <c r="I33" s="94"/>
      <c r="J33" s="119">
        <v>5.2</v>
      </c>
      <c r="K33" s="91"/>
      <c r="L33" s="119">
        <v>5.3</v>
      </c>
      <c r="M33" s="91"/>
      <c r="N33" s="119">
        <v>5.3</v>
      </c>
      <c r="O33" s="91"/>
      <c r="P33" s="119">
        <v>5.3</v>
      </c>
      <c r="Q33" s="67"/>
      <c r="R33" s="91"/>
      <c r="S33" s="119">
        <v>5.3</v>
      </c>
      <c r="T33" s="91"/>
      <c r="U33" s="119">
        <v>3.9</v>
      </c>
      <c r="V33" s="91"/>
      <c r="W33" s="119">
        <v>3.9</v>
      </c>
      <c r="X33" s="67"/>
      <c r="Y33" s="67"/>
      <c r="Z33" s="67"/>
      <c r="AA33" s="91"/>
      <c r="AB33" s="9">
        <v>4</v>
      </c>
      <c r="AC33" s="98">
        <v>4</v>
      </c>
      <c r="AD33" s="67"/>
      <c r="AE33" s="91"/>
      <c r="AF33" s="10">
        <v>4</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1575</v>
      </c>
      <c r="K35" s="91"/>
      <c r="L35" s="117" t="s">
        <v>1575</v>
      </c>
      <c r="M35" s="91"/>
      <c r="N35" s="117" t="s">
        <v>1575</v>
      </c>
      <c r="O35" s="91"/>
      <c r="P35" s="117" t="s">
        <v>1575</v>
      </c>
      <c r="Q35" s="67"/>
      <c r="R35" s="91"/>
      <c r="S35" s="117" t="s">
        <v>1575</v>
      </c>
      <c r="T35" s="91"/>
      <c r="U35" s="117" t="s">
        <v>1575</v>
      </c>
      <c r="V35" s="91"/>
      <c r="W35" s="117" t="s">
        <v>1575</v>
      </c>
      <c r="X35" s="67"/>
      <c r="Y35" s="67"/>
      <c r="Z35" s="67"/>
      <c r="AA35" s="91"/>
      <c r="AB35" s="5" t="s">
        <v>1575</v>
      </c>
      <c r="AC35" s="95" t="s">
        <v>1575</v>
      </c>
      <c r="AD35" s="67"/>
      <c r="AE35" s="91"/>
      <c r="AF35" s="6" t="s">
        <v>1575</v>
      </c>
    </row>
    <row r="36" spans="5:32" ht="13.15" customHeight="1" x14ac:dyDescent="0.25">
      <c r="E36" s="93" t="s">
        <v>56</v>
      </c>
      <c r="F36" s="67"/>
      <c r="G36" s="67"/>
      <c r="H36" s="67"/>
      <c r="I36" s="94"/>
      <c r="J36" s="116">
        <v>1.7</v>
      </c>
      <c r="K36" s="91"/>
      <c r="L36" s="116">
        <v>1.8</v>
      </c>
      <c r="M36" s="91"/>
      <c r="N36" s="116">
        <v>1.8</v>
      </c>
      <c r="O36" s="91"/>
      <c r="P36" s="116">
        <v>1.8</v>
      </c>
      <c r="Q36" s="67"/>
      <c r="R36" s="91"/>
      <c r="S36" s="116">
        <v>1.8</v>
      </c>
      <c r="T36" s="91"/>
      <c r="U36" s="116">
        <v>0.3</v>
      </c>
      <c r="V36" s="91"/>
      <c r="W36" s="116">
        <v>0.3</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0.8</v>
      </c>
      <c r="K39" s="91"/>
      <c r="L39" s="116">
        <v>0.8</v>
      </c>
      <c r="M39" s="91"/>
      <c r="N39" s="116">
        <v>0.8</v>
      </c>
      <c r="O39" s="91"/>
      <c r="P39" s="116">
        <v>0.8</v>
      </c>
      <c r="Q39" s="67"/>
      <c r="R39" s="91"/>
      <c r="S39" s="116">
        <v>0.8</v>
      </c>
      <c r="T39" s="91"/>
      <c r="U39" s="116">
        <v>0.8</v>
      </c>
      <c r="V39" s="91"/>
      <c r="W39" s="116">
        <v>0.8</v>
      </c>
      <c r="X39" s="67"/>
      <c r="Y39" s="67"/>
      <c r="Z39" s="67"/>
      <c r="AA39" s="91"/>
      <c r="AB39" s="3">
        <v>0.8</v>
      </c>
      <c r="AC39" s="92">
        <v>0.8</v>
      </c>
      <c r="AD39" s="67"/>
      <c r="AE39" s="91"/>
      <c r="AF39" s="4">
        <v>0.8</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v>
      </c>
      <c r="K43" s="103"/>
      <c r="L43" s="102">
        <v>6</v>
      </c>
      <c r="M43" s="103"/>
      <c r="N43" s="102">
        <v>6</v>
      </c>
      <c r="O43" s="103"/>
      <c r="P43" s="102">
        <v>6</v>
      </c>
      <c r="Q43" s="100"/>
      <c r="R43" s="103"/>
      <c r="S43" s="102">
        <v>6</v>
      </c>
      <c r="T43" s="103"/>
      <c r="U43" s="113">
        <v>6</v>
      </c>
      <c r="V43" s="114"/>
      <c r="W43" s="102">
        <v>6</v>
      </c>
      <c r="X43" s="100"/>
      <c r="Y43" s="100"/>
      <c r="Z43" s="100"/>
      <c r="AA43" s="103"/>
      <c r="AB43" s="18">
        <v>6</v>
      </c>
      <c r="AC43" s="102">
        <v>6</v>
      </c>
      <c r="AD43" s="100"/>
      <c r="AE43" s="103"/>
      <c r="AF43" s="19">
        <v>6</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8QrDRMYYOFFWU4VqebhTzou/5dQ4HvaA3AaCkD8lY//Mi0LbI5WUH1dX8OJgGbkRTFqMFY9lEF2dBDMHnFMkjQ==" saltValue="nMcn9S1YRzVus8mZC/f6O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56EA475-23C0-42A3-AB4C-3C20E1845607}"/>
    <hyperlink ref="E53" location="INDEX!A1" display="Return to Index" xr:uid="{A17D956D-B659-4888-8C54-B8636F09C4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SAGT - St. George Town (33/11kV)</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1066</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1068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v>
      </c>
      <c r="K26" s="91"/>
      <c r="L26" s="116">
        <v>56</v>
      </c>
      <c r="M26" s="91"/>
      <c r="N26" s="116">
        <v>56</v>
      </c>
      <c r="O26" s="91"/>
      <c r="P26" s="116">
        <v>56</v>
      </c>
      <c r="Q26" s="67"/>
      <c r="R26" s="91"/>
      <c r="S26" s="116">
        <v>56</v>
      </c>
      <c r="T26" s="91"/>
      <c r="U26" s="116">
        <v>59.1</v>
      </c>
      <c r="V26" s="91"/>
      <c r="W26" s="116">
        <v>59.1</v>
      </c>
      <c r="X26" s="67"/>
      <c r="Y26" s="67"/>
      <c r="Z26" s="67"/>
      <c r="AA26" s="91"/>
      <c r="AB26" s="3">
        <v>59.1</v>
      </c>
      <c r="AC26" s="92">
        <v>59.1</v>
      </c>
      <c r="AD26" s="67"/>
      <c r="AE26" s="91"/>
      <c r="AF26" s="4">
        <v>59.1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32.700000000000003</v>
      </c>
      <c r="K28" s="91"/>
      <c r="L28" s="116">
        <v>33.5</v>
      </c>
      <c r="M28" s="91"/>
      <c r="N28" s="116">
        <v>34.200000000000003</v>
      </c>
      <c r="O28" s="91"/>
      <c r="P28" s="116">
        <v>34.799999999999997</v>
      </c>
      <c r="Q28" s="67"/>
      <c r="R28" s="91"/>
      <c r="S28" s="116">
        <v>35.299999999999997</v>
      </c>
      <c r="T28" s="91"/>
      <c r="U28" s="116">
        <v>16.399999999999999</v>
      </c>
      <c r="V28" s="91"/>
      <c r="W28" s="116">
        <v>16.7</v>
      </c>
      <c r="X28" s="67"/>
      <c r="Y28" s="67"/>
      <c r="Z28" s="67"/>
      <c r="AA28" s="91"/>
      <c r="AB28" s="3">
        <v>17.100000000000001</v>
      </c>
      <c r="AC28" s="92">
        <v>17.5</v>
      </c>
      <c r="AD28" s="67"/>
      <c r="AE28" s="91"/>
      <c r="AF28" s="4">
        <v>17.899999999999999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29.9</v>
      </c>
      <c r="K32" s="91"/>
      <c r="L32" s="116">
        <v>29.9</v>
      </c>
      <c r="M32" s="91"/>
      <c r="N32" s="116">
        <v>29.9</v>
      </c>
      <c r="O32" s="91"/>
      <c r="P32" s="116">
        <v>29.9</v>
      </c>
      <c r="Q32" s="67"/>
      <c r="R32" s="91"/>
      <c r="S32" s="116">
        <v>29.9</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29.9</v>
      </c>
      <c r="K33" s="91"/>
      <c r="L33" s="119">
        <v>30.6</v>
      </c>
      <c r="M33" s="91"/>
      <c r="N33" s="119">
        <v>31.2</v>
      </c>
      <c r="O33" s="91"/>
      <c r="P33" s="119">
        <v>31.9</v>
      </c>
      <c r="Q33" s="67"/>
      <c r="R33" s="91"/>
      <c r="S33" s="119">
        <v>32.299999999999997</v>
      </c>
      <c r="T33" s="91"/>
      <c r="U33" s="119">
        <v>15.7</v>
      </c>
      <c r="V33" s="91"/>
      <c r="W33" s="119">
        <v>16</v>
      </c>
      <c r="X33" s="67"/>
      <c r="Y33" s="67"/>
      <c r="Z33" s="67"/>
      <c r="AA33" s="91"/>
      <c r="AB33" s="9">
        <v>16.399999999999999</v>
      </c>
      <c r="AC33" s="98">
        <v>16.8</v>
      </c>
      <c r="AD33" s="67"/>
      <c r="AE33" s="91"/>
      <c r="AF33" s="10">
        <v>17.100000000000001</v>
      </c>
    </row>
    <row r="34" spans="5:32" ht="20.25" customHeight="1" x14ac:dyDescent="0.25">
      <c r="E34" s="93" t="s">
        <v>948</v>
      </c>
      <c r="F34" s="67"/>
      <c r="G34" s="67"/>
      <c r="H34" s="67"/>
      <c r="I34" s="94"/>
      <c r="J34" s="117">
        <v>1.5</v>
      </c>
      <c r="K34" s="91"/>
      <c r="L34" s="117">
        <v>1.5</v>
      </c>
      <c r="M34" s="91"/>
      <c r="N34" s="117">
        <v>1.6</v>
      </c>
      <c r="O34" s="91"/>
      <c r="P34" s="117">
        <v>1.6</v>
      </c>
      <c r="Q34" s="67"/>
      <c r="R34" s="91"/>
      <c r="S34" s="117">
        <v>1.6</v>
      </c>
      <c r="T34" s="91"/>
      <c r="U34" s="117">
        <v>0.8</v>
      </c>
      <c r="V34" s="91"/>
      <c r="W34" s="117">
        <v>0.8</v>
      </c>
      <c r="X34" s="67"/>
      <c r="Y34" s="67"/>
      <c r="Z34" s="67"/>
      <c r="AA34" s="91"/>
      <c r="AB34" s="5">
        <v>0.8</v>
      </c>
      <c r="AC34" s="95">
        <v>0.8</v>
      </c>
      <c r="AD34" s="67"/>
      <c r="AE34" s="91"/>
      <c r="AF34" s="6">
        <v>0.9</v>
      </c>
    </row>
    <row r="35" spans="5:32" ht="20.25" customHeight="1" x14ac:dyDescent="0.25">
      <c r="E35" s="93" t="s">
        <v>949</v>
      </c>
      <c r="F35" s="67"/>
      <c r="G35" s="67"/>
      <c r="H35" s="67"/>
      <c r="I35" s="94"/>
      <c r="J35" s="117" t="s">
        <v>1037</v>
      </c>
      <c r="K35" s="91"/>
      <c r="L35" s="117" t="s">
        <v>1037</v>
      </c>
      <c r="M35" s="91"/>
      <c r="N35" s="117" t="s">
        <v>1037</v>
      </c>
      <c r="O35" s="91"/>
      <c r="P35" s="117" t="s">
        <v>1037</v>
      </c>
      <c r="Q35" s="67"/>
      <c r="R35" s="91"/>
      <c r="S35" s="117" t="s">
        <v>1037</v>
      </c>
      <c r="T35" s="91"/>
      <c r="U35" s="117" t="s">
        <v>1037</v>
      </c>
      <c r="V35" s="91"/>
      <c r="W35" s="117" t="s">
        <v>1037</v>
      </c>
      <c r="X35" s="67"/>
      <c r="Y35" s="67"/>
      <c r="Z35" s="67"/>
      <c r="AA35" s="91"/>
      <c r="AB35" s="5" t="s">
        <v>1037</v>
      </c>
      <c r="AC35" s="95" t="s">
        <v>1037</v>
      </c>
      <c r="AD35" s="67"/>
      <c r="AE35" s="91"/>
      <c r="AF35" s="6" t="s">
        <v>1037</v>
      </c>
    </row>
    <row r="36" spans="5:32" ht="13.15" customHeight="1" x14ac:dyDescent="0.25">
      <c r="E36" s="93" t="s">
        <v>56</v>
      </c>
      <c r="F36" s="67"/>
      <c r="G36" s="67"/>
      <c r="H36" s="67"/>
      <c r="I36" s="94"/>
      <c r="J36" s="117"/>
      <c r="K36" s="91"/>
      <c r="L36" s="116">
        <v>0.7</v>
      </c>
      <c r="M36" s="91"/>
      <c r="N36" s="116">
        <v>1.3</v>
      </c>
      <c r="O36" s="91"/>
      <c r="P36" s="116">
        <v>2</v>
      </c>
      <c r="Q36" s="67"/>
      <c r="R36" s="91"/>
      <c r="S36" s="116">
        <v>2.4</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v>
      </c>
      <c r="K39" s="91"/>
      <c r="L39" s="116">
        <v>4</v>
      </c>
      <c r="M39" s="91"/>
      <c r="N39" s="116">
        <v>4</v>
      </c>
      <c r="O39" s="91"/>
      <c r="P39" s="116">
        <v>4</v>
      </c>
      <c r="Q39" s="67"/>
      <c r="R39" s="91"/>
      <c r="S39" s="116">
        <v>4</v>
      </c>
      <c r="T39" s="91"/>
      <c r="U39" s="116">
        <v>4</v>
      </c>
      <c r="V39" s="91"/>
      <c r="W39" s="116">
        <v>4</v>
      </c>
      <c r="X39" s="67"/>
      <c r="Y39" s="67"/>
      <c r="Z39" s="67"/>
      <c r="AA39" s="91"/>
      <c r="AB39" s="3">
        <v>4</v>
      </c>
      <c r="AC39" s="92">
        <v>4</v>
      </c>
      <c r="AD39" s="67"/>
      <c r="AE39" s="91"/>
      <c r="AF39" s="4">
        <v>4</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31</v>
      </c>
      <c r="K43" s="103"/>
      <c r="L43" s="102">
        <v>31</v>
      </c>
      <c r="M43" s="103"/>
      <c r="N43" s="102">
        <v>31</v>
      </c>
      <c r="O43" s="103"/>
      <c r="P43" s="102">
        <v>31</v>
      </c>
      <c r="Q43" s="100"/>
      <c r="R43" s="103"/>
      <c r="S43" s="102">
        <v>31</v>
      </c>
      <c r="T43" s="103"/>
      <c r="U43" s="102">
        <v>31</v>
      </c>
      <c r="V43" s="103"/>
      <c r="W43" s="102">
        <v>31</v>
      </c>
      <c r="X43" s="100"/>
      <c r="Y43" s="100"/>
      <c r="Z43" s="100"/>
      <c r="AA43" s="103"/>
      <c r="AB43" s="18">
        <v>31</v>
      </c>
      <c r="AC43" s="102">
        <v>31</v>
      </c>
      <c r="AD43" s="100"/>
      <c r="AE43" s="103"/>
      <c r="AF43" s="19">
        <v>31</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CWq5pNqEXRLhcqr0uuOwFqOOzUdYA7KdlxYIa95VMUovg7/3VDXPDw1236k7UcWzFKYdCYOpeaTU3UBDwQGTA==" saltValue="0u8EqnF371iHzXAYrviPs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8FDC1F40-7A91-4ECA-8906-DD813DB84B92}"/>
    <hyperlink ref="E53" location="INDEX!A1" display="Return to Index" xr:uid="{63792A54-A265-4C4C-9E83-88EA1B9C27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BLRI - Black River (66/11kV)</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42"/>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1917</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1918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1919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1920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v>
      </c>
      <c r="K26" s="91"/>
      <c r="L26" s="116">
        <v>24</v>
      </c>
      <c r="M26" s="91"/>
      <c r="N26" s="116">
        <v>24</v>
      </c>
      <c r="O26" s="91"/>
      <c r="P26" s="116">
        <v>24</v>
      </c>
      <c r="Q26" s="67"/>
      <c r="R26" s="91"/>
      <c r="S26" s="116">
        <v>24</v>
      </c>
      <c r="T26" s="91"/>
      <c r="U26" s="116">
        <v>26.8</v>
      </c>
      <c r="V26" s="91"/>
      <c r="W26" s="116">
        <v>26.8</v>
      </c>
      <c r="X26" s="67"/>
      <c r="Y26" s="67"/>
      <c r="Z26" s="67"/>
      <c r="AA26" s="91"/>
      <c r="AB26" s="3">
        <v>26.8</v>
      </c>
      <c r="AC26" s="92">
        <v>26.8</v>
      </c>
      <c r="AD26" s="67"/>
      <c r="AE26" s="91"/>
      <c r="AF26" s="4">
        <v>26.8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18.7</v>
      </c>
      <c r="K28" s="91"/>
      <c r="L28" s="116">
        <v>18.899999999999999</v>
      </c>
      <c r="M28" s="91"/>
      <c r="N28" s="116">
        <v>19</v>
      </c>
      <c r="O28" s="91"/>
      <c r="P28" s="116">
        <v>19.2</v>
      </c>
      <c r="Q28" s="67"/>
      <c r="R28" s="91"/>
      <c r="S28" s="116">
        <v>19.2</v>
      </c>
      <c r="T28" s="91"/>
      <c r="U28" s="116">
        <v>12.2</v>
      </c>
      <c r="V28" s="91"/>
      <c r="W28" s="116">
        <v>12.3</v>
      </c>
      <c r="X28" s="67"/>
      <c r="Y28" s="67"/>
      <c r="Z28" s="67"/>
      <c r="AA28" s="91"/>
      <c r="AB28" s="3">
        <v>12.4</v>
      </c>
      <c r="AC28" s="92">
        <v>12.6</v>
      </c>
      <c r="AD28" s="67"/>
      <c r="AE28" s="91"/>
      <c r="AF28" s="4">
        <v>12.7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0.98099999999999998</v>
      </c>
      <c r="V31" s="91"/>
      <c r="W31" s="118">
        <v>0.98099999999999998</v>
      </c>
      <c r="X31" s="67"/>
      <c r="Y31" s="67"/>
      <c r="Z31" s="67"/>
      <c r="AA31" s="91"/>
      <c r="AB31" s="7">
        <v>0.98099999999999998</v>
      </c>
      <c r="AC31" s="96">
        <v>0.98099999999999998</v>
      </c>
      <c r="AD31" s="67"/>
      <c r="AE31" s="91"/>
      <c r="AF31" s="8">
        <v>0.98099999999999998</v>
      </c>
    </row>
    <row r="32" spans="4:32" ht="13.15" customHeight="1" x14ac:dyDescent="0.25">
      <c r="E32" s="93" t="s">
        <v>40</v>
      </c>
      <c r="F32" s="67"/>
      <c r="G32" s="67"/>
      <c r="H32" s="67"/>
      <c r="I32" s="94"/>
      <c r="J32" s="116">
        <v>13.7</v>
      </c>
      <c r="K32" s="91"/>
      <c r="L32" s="116">
        <v>13.7</v>
      </c>
      <c r="M32" s="91"/>
      <c r="N32" s="116">
        <v>13.7</v>
      </c>
      <c r="O32" s="91"/>
      <c r="P32" s="116">
        <v>13.7</v>
      </c>
      <c r="Q32" s="67"/>
      <c r="R32" s="91"/>
      <c r="S32" s="116">
        <v>13.7</v>
      </c>
      <c r="T32" s="91"/>
      <c r="U32" s="116">
        <v>14.9</v>
      </c>
      <c r="V32" s="91"/>
      <c r="W32" s="116">
        <v>14.9</v>
      </c>
      <c r="X32" s="67"/>
      <c r="Y32" s="67"/>
      <c r="Z32" s="67"/>
      <c r="AA32" s="91"/>
      <c r="AB32" s="3">
        <v>14.9</v>
      </c>
      <c r="AC32" s="92">
        <v>14.9</v>
      </c>
      <c r="AD32" s="67"/>
      <c r="AE32" s="91"/>
      <c r="AF32" s="4">
        <v>14.9</v>
      </c>
    </row>
    <row r="33" spans="5:32" ht="13.15" customHeight="1" x14ac:dyDescent="0.25">
      <c r="E33" s="97" t="s">
        <v>44</v>
      </c>
      <c r="F33" s="67"/>
      <c r="G33" s="67"/>
      <c r="H33" s="67"/>
      <c r="I33" s="94"/>
      <c r="J33" s="119">
        <v>16.899999999999999</v>
      </c>
      <c r="K33" s="91"/>
      <c r="L33" s="119">
        <v>17.100000000000001</v>
      </c>
      <c r="M33" s="91"/>
      <c r="N33" s="119">
        <v>17.2</v>
      </c>
      <c r="O33" s="91"/>
      <c r="P33" s="119">
        <v>17.399999999999999</v>
      </c>
      <c r="Q33" s="67"/>
      <c r="R33" s="91"/>
      <c r="S33" s="119">
        <v>17.399999999999999</v>
      </c>
      <c r="T33" s="91"/>
      <c r="U33" s="119">
        <v>11.8</v>
      </c>
      <c r="V33" s="91"/>
      <c r="W33" s="119">
        <v>11.9</v>
      </c>
      <c r="X33" s="67"/>
      <c r="Y33" s="67"/>
      <c r="Z33" s="67"/>
      <c r="AA33" s="91"/>
      <c r="AB33" s="9">
        <v>12</v>
      </c>
      <c r="AC33" s="98">
        <v>12.1</v>
      </c>
      <c r="AD33" s="67"/>
      <c r="AE33" s="91"/>
      <c r="AF33" s="10">
        <v>12.2</v>
      </c>
    </row>
    <row r="34" spans="5:32" ht="20.25" customHeight="1" x14ac:dyDescent="0.25">
      <c r="E34" s="93" t="s">
        <v>948</v>
      </c>
      <c r="F34" s="67"/>
      <c r="G34" s="67"/>
      <c r="H34" s="67"/>
      <c r="I34" s="94"/>
      <c r="J34" s="117">
        <v>0.8</v>
      </c>
      <c r="K34" s="91"/>
      <c r="L34" s="117">
        <v>0.9</v>
      </c>
      <c r="M34" s="91"/>
      <c r="N34" s="117">
        <v>0.9</v>
      </c>
      <c r="O34" s="91"/>
      <c r="P34" s="117">
        <v>0.9</v>
      </c>
      <c r="Q34" s="67"/>
      <c r="R34" s="91"/>
      <c r="S34" s="117">
        <v>0.9</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1149</v>
      </c>
      <c r="K35" s="91"/>
      <c r="L35" s="117" t="s">
        <v>1149</v>
      </c>
      <c r="M35" s="91"/>
      <c r="N35" s="117" t="s">
        <v>1149</v>
      </c>
      <c r="O35" s="91"/>
      <c r="P35" s="117" t="s">
        <v>1149</v>
      </c>
      <c r="Q35" s="67"/>
      <c r="R35" s="91"/>
      <c r="S35" s="117" t="s">
        <v>1149</v>
      </c>
      <c r="T35" s="91"/>
      <c r="U35" s="117" t="s">
        <v>1149</v>
      </c>
      <c r="V35" s="91"/>
      <c r="W35" s="117" t="s">
        <v>1149</v>
      </c>
      <c r="X35" s="67"/>
      <c r="Y35" s="67"/>
      <c r="Z35" s="67"/>
      <c r="AA35" s="91"/>
      <c r="AB35" s="5" t="s">
        <v>1149</v>
      </c>
      <c r="AC35" s="95" t="s">
        <v>1149</v>
      </c>
      <c r="AD35" s="67"/>
      <c r="AE35" s="91"/>
      <c r="AF35" s="6" t="s">
        <v>1149</v>
      </c>
    </row>
    <row r="36" spans="5:32" ht="13.15" customHeight="1" x14ac:dyDescent="0.25">
      <c r="E36" s="93" t="s">
        <v>56</v>
      </c>
      <c r="F36" s="67"/>
      <c r="G36" s="67"/>
      <c r="H36" s="67"/>
      <c r="I36" s="94"/>
      <c r="J36" s="116">
        <v>3.2</v>
      </c>
      <c r="K36" s="91"/>
      <c r="L36" s="116">
        <v>3.4</v>
      </c>
      <c r="M36" s="91"/>
      <c r="N36" s="116">
        <v>3.5</v>
      </c>
      <c r="O36" s="91"/>
      <c r="P36" s="116">
        <v>3.7</v>
      </c>
      <c r="Q36" s="67"/>
      <c r="R36" s="91"/>
      <c r="S36" s="116">
        <v>3.7</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1.1000000000000001</v>
      </c>
      <c r="K39" s="91"/>
      <c r="L39" s="116">
        <v>1</v>
      </c>
      <c r="M39" s="91"/>
      <c r="N39" s="116">
        <v>1</v>
      </c>
      <c r="O39" s="91"/>
      <c r="P39" s="116">
        <v>1</v>
      </c>
      <c r="Q39" s="67"/>
      <c r="R39" s="91"/>
      <c r="S39" s="116">
        <v>1</v>
      </c>
      <c r="T39" s="91"/>
      <c r="U39" s="116">
        <v>1.1000000000000001</v>
      </c>
      <c r="V39" s="91"/>
      <c r="W39" s="116">
        <v>1.1000000000000001</v>
      </c>
      <c r="X39" s="67"/>
      <c r="Y39" s="67"/>
      <c r="Z39" s="67"/>
      <c r="AA39" s="91"/>
      <c r="AB39" s="3">
        <v>1</v>
      </c>
      <c r="AC39" s="92">
        <v>1</v>
      </c>
      <c r="AD39" s="67"/>
      <c r="AE39" s="91"/>
      <c r="AF39" s="4">
        <v>1</v>
      </c>
    </row>
    <row r="40" spans="5:32" x14ac:dyDescent="0.25">
      <c r="E40" s="93" t="s">
        <v>73</v>
      </c>
      <c r="F40" s="67"/>
      <c r="G40" s="67"/>
      <c r="H40" s="67"/>
      <c r="I40" s="94"/>
      <c r="J40" s="116">
        <v>0.5</v>
      </c>
      <c r="K40" s="91"/>
      <c r="L40" s="116">
        <v>0.5</v>
      </c>
      <c r="M40" s="91"/>
      <c r="N40" s="116">
        <v>0.5</v>
      </c>
      <c r="O40" s="91"/>
      <c r="P40" s="116">
        <v>0.5</v>
      </c>
      <c r="Q40" s="67"/>
      <c r="R40" s="91"/>
      <c r="S40" s="116">
        <v>0.5</v>
      </c>
      <c r="T40" s="91"/>
      <c r="U40" s="116">
        <v>0.5</v>
      </c>
      <c r="V40" s="91"/>
      <c r="W40" s="116">
        <v>0.5</v>
      </c>
      <c r="X40" s="67"/>
      <c r="Y40" s="67"/>
      <c r="Z40" s="67"/>
      <c r="AA40" s="91"/>
      <c r="AB40" s="3">
        <v>0.5</v>
      </c>
      <c r="AC40" s="92">
        <v>0.5</v>
      </c>
      <c r="AD40" s="67"/>
      <c r="AE40" s="91"/>
      <c r="AF40" s="4">
        <v>0.5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20</v>
      </c>
      <c r="K43" s="103"/>
      <c r="L43" s="102">
        <v>20</v>
      </c>
      <c r="M43" s="103"/>
      <c r="N43" s="102">
        <v>20</v>
      </c>
      <c r="O43" s="103"/>
      <c r="P43" s="102">
        <v>20</v>
      </c>
      <c r="Q43" s="100"/>
      <c r="R43" s="103"/>
      <c r="S43" s="102">
        <v>20</v>
      </c>
      <c r="T43" s="103"/>
      <c r="U43" s="113">
        <v>20</v>
      </c>
      <c r="V43" s="114"/>
      <c r="W43" s="102">
        <v>20</v>
      </c>
      <c r="X43" s="100"/>
      <c r="Y43" s="100"/>
      <c r="Z43" s="100"/>
      <c r="AA43" s="103"/>
      <c r="AB43" s="18">
        <v>20</v>
      </c>
      <c r="AC43" s="102">
        <v>20</v>
      </c>
      <c r="AD43" s="100"/>
      <c r="AE43" s="103"/>
      <c r="AF43" s="19">
        <v>20</v>
      </c>
    </row>
    <row r="44" spans="5:32" ht="22.5" customHeight="1" x14ac:dyDescent="0.25">
      <c r="E44" s="99" t="s">
        <v>85</v>
      </c>
      <c r="F44" s="100"/>
      <c r="G44" s="100"/>
      <c r="H44" s="100"/>
      <c r="I44" s="101"/>
      <c r="J44" s="102">
        <v>10</v>
      </c>
      <c r="K44" s="103"/>
      <c r="L44" s="102">
        <v>10</v>
      </c>
      <c r="M44" s="103"/>
      <c r="N44" s="102">
        <v>10</v>
      </c>
      <c r="O44" s="103"/>
      <c r="P44" s="102">
        <v>10</v>
      </c>
      <c r="Q44" s="100"/>
      <c r="R44" s="103"/>
      <c r="S44" s="102">
        <v>10</v>
      </c>
      <c r="T44" s="103"/>
      <c r="U44" s="102">
        <v>10</v>
      </c>
      <c r="V44" s="103"/>
      <c r="W44" s="102">
        <v>10</v>
      </c>
      <c r="X44" s="100"/>
      <c r="Y44" s="100"/>
      <c r="Z44" s="100"/>
      <c r="AA44" s="103"/>
      <c r="AB44" s="18">
        <v>10</v>
      </c>
      <c r="AC44" s="102">
        <v>10</v>
      </c>
      <c r="AD44" s="100"/>
      <c r="AE44" s="103"/>
      <c r="AF44" s="19">
        <v>10</v>
      </c>
    </row>
    <row r="45" spans="5:32" x14ac:dyDescent="0.25">
      <c r="E45" s="93" t="s">
        <v>89</v>
      </c>
      <c r="F45" s="67"/>
      <c r="G45" s="67"/>
      <c r="H45" s="67"/>
      <c r="I45" s="94"/>
      <c r="J45" s="116">
        <v>1.6</v>
      </c>
      <c r="K45" s="91"/>
      <c r="L45" s="116">
        <v>1.9</v>
      </c>
      <c r="M45" s="91"/>
      <c r="N45" s="116">
        <v>2</v>
      </c>
      <c r="O45" s="91"/>
      <c r="P45" s="116">
        <v>2.2000000000000002</v>
      </c>
      <c r="Q45" s="67"/>
      <c r="R45" s="91"/>
      <c r="S45" s="116">
        <v>2.2000000000000002</v>
      </c>
      <c r="T45" s="91"/>
      <c r="U45" s="117"/>
      <c r="V45" s="91"/>
      <c r="W45" s="117"/>
      <c r="X45" s="67"/>
      <c r="Y45" s="67"/>
      <c r="Z45" s="67"/>
      <c r="AA45" s="91"/>
      <c r="AB45" s="5"/>
      <c r="AC45" s="95"/>
      <c r="AD45" s="67"/>
      <c r="AE45" s="91"/>
      <c r="AF45" s="6"/>
    </row>
    <row r="46" spans="5:32" x14ac:dyDescent="0.25">
      <c r="E46" s="93" t="s">
        <v>93</v>
      </c>
      <c r="F46" s="67"/>
      <c r="G46" s="67"/>
      <c r="H46" s="67"/>
      <c r="I46" s="94"/>
      <c r="J46" s="116">
        <v>1.6</v>
      </c>
      <c r="K46" s="91"/>
      <c r="L46" s="116">
        <v>1.9</v>
      </c>
      <c r="M46" s="91"/>
      <c r="N46" s="116">
        <v>2</v>
      </c>
      <c r="O46" s="91"/>
      <c r="P46" s="116">
        <v>2.2000000000000002</v>
      </c>
      <c r="Q46" s="67"/>
      <c r="R46" s="91"/>
      <c r="S46" s="116">
        <v>2.2000000000000002</v>
      </c>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2" spans="5:5" x14ac:dyDescent="0.25">
      <c r="E52" t="s">
        <v>1922</v>
      </c>
    </row>
    <row r="53" spans="5:5" x14ac:dyDescent="0.25">
      <c r="E53" s="17" t="s">
        <v>954</v>
      </c>
    </row>
  </sheetData>
  <sheetProtection algorithmName="SHA-512" hashValue="qziqrTFivZRvkhX9enjRoR7jb7bgIQORuq4GM1S1NtxNHj+f+AykM7r3WGbNFRqhte2lLRxD2Gai/4fV6j1kNA==" saltValue="H+DIAkbS/T/uM5W1GeCD+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AD9AF08-EA48-4EAD-92CB-1AFC78765C90}"/>
    <hyperlink ref="E53" location="INDEX!A1" display="Return to Index" xr:uid="{6BF6997B-108C-4A32-932A-BC8CADD7FD4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SARI - Sarina (33/11kV)</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43"/>
  <dimension ref="A1:AJ53"/>
  <sheetViews>
    <sheetView showGridLines="0" topLeftCell="A19"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1923</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1925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5.0999999999999996</v>
      </c>
      <c r="K26" s="91"/>
      <c r="L26" s="116">
        <v>5.0999999999999996</v>
      </c>
      <c r="M26" s="91"/>
      <c r="N26" s="116">
        <v>5.0999999999999996</v>
      </c>
      <c r="O26" s="91"/>
      <c r="P26" s="116">
        <v>5.0999999999999996</v>
      </c>
      <c r="Q26" s="67"/>
      <c r="R26" s="91"/>
      <c r="S26" s="116">
        <v>5.0999999999999996</v>
      </c>
      <c r="T26" s="91"/>
      <c r="U26" s="116">
        <v>5.4</v>
      </c>
      <c r="V26" s="91"/>
      <c r="W26" s="116">
        <v>5.4</v>
      </c>
      <c r="X26" s="67"/>
      <c r="Y26" s="67"/>
      <c r="Z26" s="67"/>
      <c r="AA26" s="91"/>
      <c r="AB26" s="3">
        <v>5.4</v>
      </c>
      <c r="AC26" s="92">
        <v>5.4</v>
      </c>
      <c r="AD26" s="67"/>
      <c r="AE26" s="91"/>
      <c r="AF26" s="4">
        <v>5.4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1.8</v>
      </c>
      <c r="O28" s="91"/>
      <c r="P28" s="116">
        <v>1.8</v>
      </c>
      <c r="Q28" s="67"/>
      <c r="R28" s="91"/>
      <c r="S28" s="116">
        <v>1.8</v>
      </c>
      <c r="T28" s="91"/>
      <c r="U28" s="116">
        <v>1.4</v>
      </c>
      <c r="V28" s="91"/>
      <c r="W28" s="116">
        <v>1.4</v>
      </c>
      <c r="X28" s="67"/>
      <c r="Y28" s="67"/>
      <c r="Z28" s="67"/>
      <c r="AA28" s="91"/>
      <c r="AB28" s="3">
        <v>1.4</v>
      </c>
      <c r="AC28" s="92">
        <v>1.4</v>
      </c>
      <c r="AD28" s="67"/>
      <c r="AE28" s="91"/>
      <c r="AF28" s="4">
        <v>1.4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0.92300000000000004</v>
      </c>
      <c r="K31" s="91"/>
      <c r="L31" s="118">
        <v>0.92300000000000004</v>
      </c>
      <c r="M31" s="91"/>
      <c r="N31" s="118">
        <v>0.92300000000000004</v>
      </c>
      <c r="O31" s="91"/>
      <c r="P31" s="118">
        <v>0.92300000000000004</v>
      </c>
      <c r="Q31" s="67"/>
      <c r="R31" s="91"/>
      <c r="S31" s="118">
        <v>0.92300000000000004</v>
      </c>
      <c r="T31" s="91"/>
      <c r="U31" s="118">
        <v>0.88300000000000001</v>
      </c>
      <c r="V31" s="91"/>
      <c r="W31" s="118">
        <v>0.88300000000000001</v>
      </c>
      <c r="X31" s="67"/>
      <c r="Y31" s="67"/>
      <c r="Z31" s="67"/>
      <c r="AA31" s="91"/>
      <c r="AB31" s="7">
        <v>0.88300000000000001</v>
      </c>
      <c r="AC31" s="96">
        <v>0.91100000000000003</v>
      </c>
      <c r="AD31" s="67"/>
      <c r="AE31" s="91"/>
      <c r="AF31" s="8">
        <v>0.91100000000000003</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1.7</v>
      </c>
      <c r="K33" s="91"/>
      <c r="L33" s="119">
        <v>1.7</v>
      </c>
      <c r="M33" s="91"/>
      <c r="N33" s="119">
        <v>1.7</v>
      </c>
      <c r="O33" s="91"/>
      <c r="P33" s="119">
        <v>1.7</v>
      </c>
      <c r="Q33" s="67"/>
      <c r="R33" s="91"/>
      <c r="S33" s="119">
        <v>1.7</v>
      </c>
      <c r="T33" s="91"/>
      <c r="U33" s="119">
        <v>1.4</v>
      </c>
      <c r="V33" s="91"/>
      <c r="W33" s="119">
        <v>1.4</v>
      </c>
      <c r="X33" s="67"/>
      <c r="Y33" s="67"/>
      <c r="Z33" s="67"/>
      <c r="AA33" s="91"/>
      <c r="AB33" s="9">
        <v>1.4</v>
      </c>
      <c r="AC33" s="98">
        <v>1.4</v>
      </c>
      <c r="AD33" s="67"/>
      <c r="AE33" s="91"/>
      <c r="AF33" s="10">
        <v>1.4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1927</v>
      </c>
      <c r="K35" s="91"/>
      <c r="L35" s="117" t="s">
        <v>1927</v>
      </c>
      <c r="M35" s="91"/>
      <c r="N35" s="117" t="s">
        <v>1927</v>
      </c>
      <c r="O35" s="91"/>
      <c r="P35" s="117" t="s">
        <v>1927</v>
      </c>
      <c r="Q35" s="67"/>
      <c r="R35" s="91"/>
      <c r="S35" s="117" t="s">
        <v>1927</v>
      </c>
      <c r="T35" s="91"/>
      <c r="U35" s="117" t="s">
        <v>1927</v>
      </c>
      <c r="V35" s="91"/>
      <c r="W35" s="117" t="s">
        <v>1927</v>
      </c>
      <c r="X35" s="67"/>
      <c r="Y35" s="67"/>
      <c r="Z35" s="67"/>
      <c r="AA35" s="91"/>
      <c r="AB35" s="5" t="s">
        <v>1927</v>
      </c>
      <c r="AC35" s="95" t="s">
        <v>1927</v>
      </c>
      <c r="AD35" s="67"/>
      <c r="AE35" s="91"/>
      <c r="AF35" s="6" t="s">
        <v>1927</v>
      </c>
    </row>
    <row r="36" spans="5:32" ht="13.15" customHeight="1" x14ac:dyDescent="0.25">
      <c r="E36" s="93" t="s">
        <v>56</v>
      </c>
      <c r="F36" s="67"/>
      <c r="G36" s="67"/>
      <c r="H36" s="67"/>
      <c r="I36" s="94"/>
      <c r="J36" s="116">
        <v>1.7</v>
      </c>
      <c r="K36" s="91"/>
      <c r="L36" s="116">
        <v>1.7</v>
      </c>
      <c r="M36" s="91"/>
      <c r="N36" s="116">
        <v>1.7</v>
      </c>
      <c r="O36" s="91"/>
      <c r="P36" s="116">
        <v>1.7</v>
      </c>
      <c r="Q36" s="67"/>
      <c r="R36" s="91"/>
      <c r="S36" s="116">
        <v>1.7</v>
      </c>
      <c r="T36" s="91"/>
      <c r="U36" s="116">
        <v>1.4</v>
      </c>
      <c r="V36" s="91"/>
      <c r="W36" s="116">
        <v>1.4</v>
      </c>
      <c r="X36" s="67"/>
      <c r="Y36" s="67"/>
      <c r="Z36" s="67"/>
      <c r="AA36" s="91"/>
      <c r="AB36" s="3">
        <v>1.4</v>
      </c>
      <c r="AC36" s="92">
        <v>1.4</v>
      </c>
      <c r="AD36" s="67"/>
      <c r="AE36" s="91"/>
      <c r="AF36" s="4">
        <v>1.4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2.7</v>
      </c>
      <c r="K39" s="91"/>
      <c r="L39" s="116">
        <v>2.7</v>
      </c>
      <c r="M39" s="91"/>
      <c r="N39" s="116">
        <v>2.7</v>
      </c>
      <c r="O39" s="91"/>
      <c r="P39" s="116">
        <v>2.7</v>
      </c>
      <c r="Q39" s="67"/>
      <c r="R39" s="91"/>
      <c r="S39" s="116">
        <v>2.7</v>
      </c>
      <c r="T39" s="91"/>
      <c r="U39" s="116">
        <v>2.7</v>
      </c>
      <c r="V39" s="91"/>
      <c r="W39" s="116">
        <v>2.7</v>
      </c>
      <c r="X39" s="67"/>
      <c r="Y39" s="67"/>
      <c r="Z39" s="67"/>
      <c r="AA39" s="91"/>
      <c r="AB39" s="3">
        <v>2.7</v>
      </c>
      <c r="AC39" s="92">
        <v>2.7</v>
      </c>
      <c r="AD39" s="67"/>
      <c r="AE39" s="91"/>
      <c r="AF39" s="4">
        <v>2.7</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v>
      </c>
      <c r="K43" s="121"/>
      <c r="L43" s="120">
        <v>4</v>
      </c>
      <c r="M43" s="121"/>
      <c r="N43" s="120">
        <v>4</v>
      </c>
      <c r="O43" s="121"/>
      <c r="P43" s="120">
        <v>4</v>
      </c>
      <c r="Q43" s="122"/>
      <c r="R43" s="121"/>
      <c r="S43" s="120">
        <v>4</v>
      </c>
      <c r="T43" s="121"/>
      <c r="U43" s="125">
        <v>4</v>
      </c>
      <c r="V43" s="126"/>
      <c r="W43" s="120">
        <v>4</v>
      </c>
      <c r="X43" s="122"/>
      <c r="Y43" s="122"/>
      <c r="Z43" s="122"/>
      <c r="AA43" s="121"/>
      <c r="AB43" s="23">
        <v>4</v>
      </c>
      <c r="AC43" s="120">
        <v>4</v>
      </c>
      <c r="AD43" s="122"/>
      <c r="AE43" s="121"/>
      <c r="AF43" s="24">
        <v>4</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l6F+L3KeML60Oduv5TLz7Pw+BC1F2Viw2w7LMMGK0qMuklruWrQD3JKxgTaZH9dvDr/MmjLDsiQpxdxCWgGw==" saltValue="XruYVC3cWLw2+sbODIMTW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A933065-8163-4355-9585-0E883FFA1A79}"/>
    <hyperlink ref="E53" location="INDEX!A1" display="Return to Index" xr:uid="{45C89942-98F4-4A69-982D-35F383473FF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SAUN - Saunders (66/11kV)</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44"/>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1928</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1930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30.4</v>
      </c>
      <c r="K26" s="91"/>
      <c r="L26" s="116">
        <v>30.4</v>
      </c>
      <c r="M26" s="91"/>
      <c r="N26" s="116">
        <v>30.4</v>
      </c>
      <c r="O26" s="91"/>
      <c r="P26" s="116">
        <v>30.4</v>
      </c>
      <c r="Q26" s="67"/>
      <c r="R26" s="91"/>
      <c r="S26" s="116">
        <v>30.4</v>
      </c>
      <c r="T26" s="91"/>
      <c r="U26" s="116">
        <v>33.200000000000003</v>
      </c>
      <c r="V26" s="91"/>
      <c r="W26" s="116">
        <v>33.200000000000003</v>
      </c>
      <c r="X26" s="67"/>
      <c r="Y26" s="67"/>
      <c r="Z26" s="67"/>
      <c r="AA26" s="91"/>
      <c r="AB26" s="3">
        <v>33.200000000000003</v>
      </c>
      <c r="AC26" s="92">
        <v>33.200000000000003</v>
      </c>
      <c r="AD26" s="67"/>
      <c r="AE26" s="91"/>
      <c r="AF26" s="4">
        <v>33.200000000000003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10.6</v>
      </c>
      <c r="K28" s="91"/>
      <c r="L28" s="116">
        <v>10.7</v>
      </c>
      <c r="M28" s="91"/>
      <c r="N28" s="116">
        <v>10.8</v>
      </c>
      <c r="O28" s="91"/>
      <c r="P28" s="116">
        <v>10.8</v>
      </c>
      <c r="Q28" s="67"/>
      <c r="R28" s="91"/>
      <c r="S28" s="116">
        <v>10.8</v>
      </c>
      <c r="T28" s="91"/>
      <c r="U28" s="116">
        <v>5.5</v>
      </c>
      <c r="V28" s="91"/>
      <c r="W28" s="116">
        <v>5.6</v>
      </c>
      <c r="X28" s="67"/>
      <c r="Y28" s="67"/>
      <c r="Z28" s="67"/>
      <c r="AA28" s="91"/>
      <c r="AB28" s="3">
        <v>5.6</v>
      </c>
      <c r="AC28" s="92">
        <v>5.7</v>
      </c>
      <c r="AD28" s="67"/>
      <c r="AE28" s="91"/>
      <c r="AF28" s="4">
        <v>5.7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0.995</v>
      </c>
      <c r="K31" s="91"/>
      <c r="L31" s="118">
        <v>0.995</v>
      </c>
      <c r="M31" s="91"/>
      <c r="N31" s="118">
        <v>0.995</v>
      </c>
      <c r="O31" s="91"/>
      <c r="P31" s="118">
        <v>0.995</v>
      </c>
      <c r="Q31" s="67"/>
      <c r="R31" s="91"/>
      <c r="S31" s="118">
        <v>0.995</v>
      </c>
      <c r="T31" s="91"/>
      <c r="U31" s="118">
        <v>0.98899999999999999</v>
      </c>
      <c r="V31" s="91"/>
      <c r="W31" s="118">
        <v>0.98899999999999999</v>
      </c>
      <c r="X31" s="67"/>
      <c r="Y31" s="67"/>
      <c r="Z31" s="67"/>
      <c r="AA31" s="91"/>
      <c r="AB31" s="7">
        <v>0.98899999999999999</v>
      </c>
      <c r="AC31" s="96">
        <v>0.98899999999999999</v>
      </c>
      <c r="AD31" s="67"/>
      <c r="AE31" s="91"/>
      <c r="AF31" s="8">
        <v>0.98899999999999999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9.8000000000000007</v>
      </c>
      <c r="K33" s="91"/>
      <c r="L33" s="119">
        <v>9.9</v>
      </c>
      <c r="M33" s="91"/>
      <c r="N33" s="119">
        <v>10</v>
      </c>
      <c r="O33" s="91"/>
      <c r="P33" s="119">
        <v>10.1</v>
      </c>
      <c r="Q33" s="67"/>
      <c r="R33" s="91"/>
      <c r="S33" s="119">
        <v>10.1</v>
      </c>
      <c r="T33" s="91"/>
      <c r="U33" s="119">
        <v>5.4</v>
      </c>
      <c r="V33" s="91"/>
      <c r="W33" s="119">
        <v>5.5</v>
      </c>
      <c r="X33" s="67"/>
      <c r="Y33" s="67"/>
      <c r="Z33" s="67"/>
      <c r="AA33" s="91"/>
      <c r="AB33" s="9">
        <v>5.5</v>
      </c>
      <c r="AC33" s="98">
        <v>5.6</v>
      </c>
      <c r="AD33" s="67"/>
      <c r="AE33" s="91"/>
      <c r="AF33" s="10">
        <v>5.6</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1032</v>
      </c>
      <c r="K35" s="91"/>
      <c r="L35" s="117" t="s">
        <v>1032</v>
      </c>
      <c r="M35" s="91"/>
      <c r="N35" s="117" t="s">
        <v>1032</v>
      </c>
      <c r="O35" s="91"/>
      <c r="P35" s="117" t="s">
        <v>1032</v>
      </c>
      <c r="Q35" s="67"/>
      <c r="R35" s="91"/>
      <c r="S35" s="117" t="s">
        <v>1032</v>
      </c>
      <c r="T35" s="91"/>
      <c r="U35" s="117" t="s">
        <v>1032</v>
      </c>
      <c r="V35" s="91"/>
      <c r="W35" s="117" t="s">
        <v>1032</v>
      </c>
      <c r="X35" s="67"/>
      <c r="Y35" s="67"/>
      <c r="Z35" s="67"/>
      <c r="AA35" s="91"/>
      <c r="AB35" s="5" t="s">
        <v>1032</v>
      </c>
      <c r="AC35" s="95" t="s">
        <v>1032</v>
      </c>
      <c r="AD35" s="67"/>
      <c r="AE35" s="91"/>
      <c r="AF35" s="6" t="s">
        <v>1032</v>
      </c>
    </row>
    <row r="36" spans="5:32" ht="13.15" customHeight="1" x14ac:dyDescent="0.25">
      <c r="E36" s="93" t="s">
        <v>56</v>
      </c>
      <c r="F36" s="67"/>
      <c r="G36" s="67"/>
      <c r="H36" s="67"/>
      <c r="I36" s="94"/>
      <c r="J36" s="116">
        <v>9.8000000000000007</v>
      </c>
      <c r="K36" s="91"/>
      <c r="L36" s="116">
        <v>9.9</v>
      </c>
      <c r="M36" s="91"/>
      <c r="N36" s="116">
        <v>10</v>
      </c>
      <c r="O36" s="91"/>
      <c r="P36" s="116">
        <v>10.1</v>
      </c>
      <c r="Q36" s="67"/>
      <c r="R36" s="91"/>
      <c r="S36" s="116">
        <v>10.1</v>
      </c>
      <c r="T36" s="91"/>
      <c r="U36" s="116">
        <v>5.4</v>
      </c>
      <c r="V36" s="91"/>
      <c r="W36" s="116">
        <v>5.5</v>
      </c>
      <c r="X36" s="67"/>
      <c r="Y36" s="67"/>
      <c r="Z36" s="67"/>
      <c r="AA36" s="91"/>
      <c r="AB36" s="3">
        <v>5.5</v>
      </c>
      <c r="AC36" s="92">
        <v>5.6</v>
      </c>
      <c r="AD36" s="67"/>
      <c r="AE36" s="91"/>
      <c r="AF36" s="4">
        <v>5.6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0.3</v>
      </c>
      <c r="K39" s="91"/>
      <c r="L39" s="116">
        <v>0.3</v>
      </c>
      <c r="M39" s="91"/>
      <c r="N39" s="116">
        <v>0.3</v>
      </c>
      <c r="O39" s="91"/>
      <c r="P39" s="116">
        <v>0.3</v>
      </c>
      <c r="Q39" s="67"/>
      <c r="R39" s="91"/>
      <c r="S39" s="116">
        <v>0.3</v>
      </c>
      <c r="T39" s="91"/>
      <c r="U39" s="116">
        <v>0.3</v>
      </c>
      <c r="V39" s="91"/>
      <c r="W39" s="116">
        <v>0.3</v>
      </c>
      <c r="X39" s="67"/>
      <c r="Y39" s="67"/>
      <c r="Z39" s="67"/>
      <c r="AA39" s="91"/>
      <c r="AB39" s="3">
        <v>0.3</v>
      </c>
      <c r="AC39" s="92">
        <v>0.3</v>
      </c>
      <c r="AD39" s="67"/>
      <c r="AE39" s="91"/>
      <c r="AF39" s="4">
        <v>0.3</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13.300000190734901</v>
      </c>
      <c r="K41" s="91"/>
      <c r="L41" s="116">
        <v>13.300000190734901</v>
      </c>
      <c r="M41" s="91"/>
      <c r="N41" s="116">
        <v>13.300000190734901</v>
      </c>
      <c r="O41" s="91"/>
      <c r="P41" s="116">
        <v>13.300000190734901</v>
      </c>
      <c r="Q41" s="67"/>
      <c r="R41" s="91"/>
      <c r="S41" s="116">
        <v>13.300000190734901</v>
      </c>
      <c r="T41" s="91"/>
      <c r="U41" s="116">
        <v>13.300000190734901</v>
      </c>
      <c r="V41" s="91"/>
      <c r="W41" s="116">
        <v>13.300000190734901</v>
      </c>
      <c r="X41" s="67"/>
      <c r="Y41" s="67"/>
      <c r="Z41" s="67"/>
      <c r="AA41" s="91"/>
      <c r="AB41" s="3">
        <v>13.300000190734901</v>
      </c>
      <c r="AC41" s="92">
        <v>13.300000190734901</v>
      </c>
      <c r="AD41" s="67"/>
      <c r="AE41" s="91"/>
      <c r="AF41" s="4">
        <v>13.300000190734901</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06lXsVkR9t1e9WdEgkEMNziWG6+cJEKPxCd4+6XAyYAwjf3pzAS0UwQUqLCjvPIJJH65Z6R+iLmV/JUejsYCag==" saltValue="pdU/IozVurgwxrUJXoiqG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A6915D3-A8B9-44A5-B59D-640BD91C9E21}"/>
    <hyperlink ref="E53" location="INDEX!A1" display="Return to Index" xr:uid="{7106D41D-1313-4CA0-ACBE-706E8679E81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SHUT - Shutehaven (66/22kV)</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47"/>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1931</v>
      </c>
      <c r="J3" s="69"/>
      <c r="K3" s="69"/>
      <c r="L3" s="69"/>
      <c r="M3" s="69"/>
      <c r="N3" s="69"/>
      <c r="O3" s="69"/>
      <c r="P3" s="69"/>
      <c r="Q3" s="69"/>
      <c r="R3" s="69"/>
      <c r="S3" s="69"/>
      <c r="V3" s="71" t="s">
        <v>929</v>
      </c>
      <c r="W3" s="69"/>
      <c r="Y3" s="72" t="s">
        <v>1200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1932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1933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5.5</v>
      </c>
      <c r="K26" s="91"/>
      <c r="L26" s="116">
        <v>5.5</v>
      </c>
      <c r="M26" s="91"/>
      <c r="N26" s="116">
        <v>5.5</v>
      </c>
      <c r="O26" s="91"/>
      <c r="P26" s="116">
        <v>5.5</v>
      </c>
      <c r="Q26" s="67"/>
      <c r="R26" s="91"/>
      <c r="S26" s="116">
        <v>5.5</v>
      </c>
      <c r="T26" s="91"/>
      <c r="U26" s="116">
        <v>5.5</v>
      </c>
      <c r="V26" s="91"/>
      <c r="W26" s="116">
        <v>5.5</v>
      </c>
      <c r="X26" s="67"/>
      <c r="Y26" s="67"/>
      <c r="Z26" s="67"/>
      <c r="AA26" s="91"/>
      <c r="AB26" s="3">
        <v>5.5</v>
      </c>
      <c r="AC26" s="92">
        <v>5.5</v>
      </c>
      <c r="AD26" s="67"/>
      <c r="AE26" s="91"/>
      <c r="AF26" s="4">
        <v>5.5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5.7</v>
      </c>
      <c r="K28" s="91"/>
      <c r="L28" s="116">
        <v>5.7</v>
      </c>
      <c r="M28" s="91"/>
      <c r="N28" s="116">
        <v>5.8</v>
      </c>
      <c r="O28" s="91"/>
      <c r="P28" s="116">
        <v>5.8</v>
      </c>
      <c r="Q28" s="67"/>
      <c r="R28" s="91"/>
      <c r="S28" s="116">
        <v>5.8</v>
      </c>
      <c r="T28" s="91"/>
      <c r="U28" s="116">
        <v>3.9</v>
      </c>
      <c r="V28" s="91"/>
      <c r="W28" s="116">
        <v>3.9</v>
      </c>
      <c r="X28" s="67"/>
      <c r="Y28" s="67"/>
      <c r="Z28" s="67"/>
      <c r="AA28" s="91"/>
      <c r="AB28" s="3">
        <v>4</v>
      </c>
      <c r="AC28" s="92">
        <v>4</v>
      </c>
      <c r="AD28" s="67"/>
      <c r="AE28" s="91"/>
      <c r="AF28" s="4">
        <v>4.0999999999999996</v>
      </c>
    </row>
    <row r="29" spans="4:32" ht="13.15" customHeight="1" x14ac:dyDescent="0.25">
      <c r="E29" s="93" t="s">
        <v>32</v>
      </c>
      <c r="F29" s="67"/>
      <c r="G29" s="67"/>
      <c r="H29" s="67"/>
      <c r="I29" s="94"/>
      <c r="J29" s="116">
        <v>0.2</v>
      </c>
      <c r="K29" s="91"/>
      <c r="L29" s="116">
        <v>0.2</v>
      </c>
      <c r="M29" s="91"/>
      <c r="N29" s="116">
        <v>0.3</v>
      </c>
      <c r="O29" s="91"/>
      <c r="P29" s="116">
        <v>0.3</v>
      </c>
      <c r="Q29" s="67"/>
      <c r="R29" s="91"/>
      <c r="S29" s="116">
        <v>0.3</v>
      </c>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6">
        <v>0.2</v>
      </c>
      <c r="K30" s="91"/>
      <c r="L30" s="116">
        <v>0.2</v>
      </c>
      <c r="M30" s="91"/>
      <c r="N30" s="116">
        <v>0.3</v>
      </c>
      <c r="O30" s="91"/>
      <c r="P30" s="116">
        <v>0.3</v>
      </c>
      <c r="Q30" s="67"/>
      <c r="R30" s="91"/>
      <c r="S30" s="116">
        <v>0.3</v>
      </c>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0.98399999999999999</v>
      </c>
      <c r="K31" s="91"/>
      <c r="L31" s="118">
        <v>0.98399999999999999</v>
      </c>
      <c r="M31" s="91"/>
      <c r="N31" s="118">
        <v>0.98399999999999999</v>
      </c>
      <c r="O31" s="91"/>
      <c r="P31" s="118">
        <v>0.98399999999999999</v>
      </c>
      <c r="Q31" s="67"/>
      <c r="R31" s="91"/>
      <c r="S31" s="118">
        <v>0.98399999999999999</v>
      </c>
      <c r="T31" s="91"/>
      <c r="U31" s="118">
        <v>0.99199999999999999</v>
      </c>
      <c r="V31" s="91"/>
      <c r="W31" s="118">
        <v>0.99199999999999999</v>
      </c>
      <c r="X31" s="67"/>
      <c r="Y31" s="67"/>
      <c r="Z31" s="67"/>
      <c r="AA31" s="91"/>
      <c r="AB31" s="7">
        <v>0.99199999999999999</v>
      </c>
      <c r="AC31" s="96">
        <v>0.99199999999999999</v>
      </c>
      <c r="AD31" s="67"/>
      <c r="AE31" s="91"/>
      <c r="AF31" s="8">
        <v>0.99199999999999999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5.0999999999999996</v>
      </c>
      <c r="K33" s="91"/>
      <c r="L33" s="119">
        <v>5.0999999999999996</v>
      </c>
      <c r="M33" s="91"/>
      <c r="N33" s="119">
        <v>5.2</v>
      </c>
      <c r="O33" s="91"/>
      <c r="P33" s="119">
        <v>5.2</v>
      </c>
      <c r="Q33" s="67"/>
      <c r="R33" s="91"/>
      <c r="S33" s="119">
        <v>5.2</v>
      </c>
      <c r="T33" s="91"/>
      <c r="U33" s="119">
        <v>3.6</v>
      </c>
      <c r="V33" s="91"/>
      <c r="W33" s="119">
        <v>3.7</v>
      </c>
      <c r="X33" s="67"/>
      <c r="Y33" s="67"/>
      <c r="Z33" s="67"/>
      <c r="AA33" s="91"/>
      <c r="AB33" s="9">
        <v>3.7</v>
      </c>
      <c r="AC33" s="98">
        <v>3.7</v>
      </c>
      <c r="AD33" s="67"/>
      <c r="AE33" s="91"/>
      <c r="AF33" s="10">
        <v>3.8</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5.0999999999999996</v>
      </c>
      <c r="K36" s="91"/>
      <c r="L36" s="116">
        <v>5.0999999999999996</v>
      </c>
      <c r="M36" s="91"/>
      <c r="N36" s="116">
        <v>5.2</v>
      </c>
      <c r="O36" s="91"/>
      <c r="P36" s="116">
        <v>5.2</v>
      </c>
      <c r="Q36" s="67"/>
      <c r="R36" s="91"/>
      <c r="S36" s="116">
        <v>5.2</v>
      </c>
      <c r="T36" s="91"/>
      <c r="U36" s="116">
        <v>3.6</v>
      </c>
      <c r="V36" s="91"/>
      <c r="W36" s="116">
        <v>3.7</v>
      </c>
      <c r="X36" s="67"/>
      <c r="Y36" s="67"/>
      <c r="Z36" s="67"/>
      <c r="AA36" s="91"/>
      <c r="AB36" s="3">
        <v>3.7</v>
      </c>
      <c r="AC36" s="92">
        <v>3.7</v>
      </c>
      <c r="AD36" s="67"/>
      <c r="AE36" s="91"/>
      <c r="AF36" s="4">
        <v>3.8</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2.2000000000000002</v>
      </c>
      <c r="K39" s="91"/>
      <c r="L39" s="116">
        <v>2.2000000000000002</v>
      </c>
      <c r="M39" s="91"/>
      <c r="N39" s="116">
        <v>2.2000000000000002</v>
      </c>
      <c r="O39" s="91"/>
      <c r="P39" s="116">
        <v>2.2000000000000002</v>
      </c>
      <c r="Q39" s="67"/>
      <c r="R39" s="91"/>
      <c r="S39" s="116">
        <v>2.2000000000000002</v>
      </c>
      <c r="T39" s="91"/>
      <c r="U39" s="116">
        <v>2.2000000000000002</v>
      </c>
      <c r="V39" s="91"/>
      <c r="W39" s="116">
        <v>2.2000000000000002</v>
      </c>
      <c r="X39" s="67"/>
      <c r="Y39" s="67"/>
      <c r="Z39" s="67"/>
      <c r="AA39" s="91"/>
      <c r="AB39" s="3">
        <v>2.2000000000000002</v>
      </c>
      <c r="AC39" s="92">
        <v>2.2000000000000002</v>
      </c>
      <c r="AD39" s="67"/>
      <c r="AE39" s="91"/>
      <c r="AF39" s="4">
        <v>2.2000000000000002</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2" spans="5:5" x14ac:dyDescent="0.25">
      <c r="E52" s="41" t="s">
        <v>1934</v>
      </c>
    </row>
    <row r="53" spans="5:5" x14ac:dyDescent="0.25">
      <c r="E53" s="17" t="s">
        <v>954</v>
      </c>
    </row>
  </sheetData>
  <sheetProtection algorithmName="SHA-512" hashValue="212xpTQnyyN0v8ivlKQYfKHmBePObszZHMRnz/c9/XesX3FRGuf+oDbp0X5mQANG9EmLhE6kAjbVNXaJZPO+zQ==" saltValue="S1DvDFBhjJu+mAAAfQBtG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AB59FFD-4699-4B20-AB1C-64F33329548E}"/>
    <hyperlink ref="E53" location="INDEX!A1" display="Return to Index" xr:uid="{462C648F-A1D8-451E-B581-7B615708982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SKIE - Skid E (Chinchilla) (33/11kV)</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0"/>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1935</v>
      </c>
      <c r="J3" s="69"/>
      <c r="K3" s="69"/>
      <c r="L3" s="69"/>
      <c r="M3" s="69"/>
      <c r="N3" s="69"/>
      <c r="O3" s="69"/>
      <c r="P3" s="69"/>
      <c r="Q3" s="69"/>
      <c r="R3" s="69"/>
      <c r="S3" s="69"/>
      <c r="V3" s="71" t="s">
        <v>929</v>
      </c>
      <c r="W3" s="69"/>
      <c r="Y3" s="72" t="s">
        <v>1044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1937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0.3</v>
      </c>
      <c r="K26" s="91"/>
      <c r="L26" s="116">
        <v>0.3</v>
      </c>
      <c r="M26" s="91"/>
      <c r="N26" s="116">
        <v>0.3</v>
      </c>
      <c r="O26" s="91"/>
      <c r="P26" s="116">
        <v>0.3</v>
      </c>
      <c r="Q26" s="67"/>
      <c r="R26" s="91"/>
      <c r="S26" s="116">
        <v>0.3</v>
      </c>
      <c r="T26" s="91"/>
      <c r="U26" s="116">
        <v>0.3</v>
      </c>
      <c r="V26" s="91"/>
      <c r="W26" s="116">
        <v>0.3</v>
      </c>
      <c r="X26" s="67"/>
      <c r="Y26" s="67"/>
      <c r="Z26" s="67"/>
      <c r="AA26" s="91"/>
      <c r="AB26" s="3">
        <v>0.3</v>
      </c>
      <c r="AC26" s="92">
        <v>0.3</v>
      </c>
      <c r="AD26" s="67"/>
      <c r="AE26" s="91"/>
      <c r="AF26" s="4">
        <v>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0.5</v>
      </c>
      <c r="K28" s="91"/>
      <c r="L28" s="116">
        <v>0.5</v>
      </c>
      <c r="M28" s="91"/>
      <c r="N28" s="116">
        <v>0.5</v>
      </c>
      <c r="O28" s="91"/>
      <c r="P28" s="116">
        <v>0.5</v>
      </c>
      <c r="Q28" s="67"/>
      <c r="R28" s="91"/>
      <c r="S28" s="116">
        <v>0.5</v>
      </c>
      <c r="T28" s="91"/>
      <c r="U28" s="116">
        <v>0.3</v>
      </c>
      <c r="V28" s="91"/>
      <c r="W28" s="116">
        <v>0.3</v>
      </c>
      <c r="X28" s="67"/>
      <c r="Y28" s="67"/>
      <c r="Z28" s="67"/>
      <c r="AA28" s="91"/>
      <c r="AB28" s="3">
        <v>0.3</v>
      </c>
      <c r="AC28" s="92">
        <v>0.3</v>
      </c>
      <c r="AD28" s="67"/>
      <c r="AE28" s="91"/>
      <c r="AF28" s="4">
        <v>0.3</v>
      </c>
    </row>
    <row r="29" spans="4:32" ht="13.15" customHeight="1" x14ac:dyDescent="0.25">
      <c r="E29" s="93" t="s">
        <v>32</v>
      </c>
      <c r="F29" s="67"/>
      <c r="G29" s="67"/>
      <c r="H29" s="67"/>
      <c r="I29" s="94"/>
      <c r="J29" s="116">
        <v>0.2</v>
      </c>
      <c r="K29" s="91"/>
      <c r="L29" s="116">
        <v>0.2</v>
      </c>
      <c r="M29" s="91"/>
      <c r="N29" s="116">
        <v>0.2</v>
      </c>
      <c r="O29" s="91"/>
      <c r="P29" s="116">
        <v>0.2</v>
      </c>
      <c r="Q29" s="67"/>
      <c r="R29" s="91"/>
      <c r="S29" s="116">
        <v>0.2</v>
      </c>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6">
        <v>0.2</v>
      </c>
      <c r="K30" s="91"/>
      <c r="L30" s="116">
        <v>0.2</v>
      </c>
      <c r="M30" s="91"/>
      <c r="N30" s="116">
        <v>0.2</v>
      </c>
      <c r="O30" s="91"/>
      <c r="P30" s="116">
        <v>0.2</v>
      </c>
      <c r="Q30" s="67"/>
      <c r="R30" s="91"/>
      <c r="S30" s="116">
        <v>0.2</v>
      </c>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0.84699999999999998</v>
      </c>
      <c r="K31" s="91"/>
      <c r="L31" s="118">
        <v>0.84699999999999998</v>
      </c>
      <c r="M31" s="91"/>
      <c r="N31" s="118">
        <v>0.84699999999999998</v>
      </c>
      <c r="O31" s="91"/>
      <c r="P31" s="118">
        <v>0.84699999999999998</v>
      </c>
      <c r="Q31" s="67"/>
      <c r="R31" s="91"/>
      <c r="S31" s="118">
        <v>0.84699999999999998</v>
      </c>
      <c r="T31" s="91"/>
      <c r="U31" s="118">
        <v>0.84599999999999997</v>
      </c>
      <c r="V31" s="91"/>
      <c r="W31" s="118">
        <v>0.84599999999999997</v>
      </c>
      <c r="X31" s="67"/>
      <c r="Y31" s="67"/>
      <c r="Z31" s="67"/>
      <c r="AA31" s="91"/>
      <c r="AB31" s="7">
        <v>0.84599999999999997</v>
      </c>
      <c r="AC31" s="96">
        <v>0.84599999999999997</v>
      </c>
      <c r="AD31" s="67"/>
      <c r="AE31" s="91"/>
      <c r="AF31" s="8">
        <v>0.84599999999999997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0.4</v>
      </c>
      <c r="K33" s="91"/>
      <c r="L33" s="119">
        <v>0.4</v>
      </c>
      <c r="M33" s="91"/>
      <c r="N33" s="119">
        <v>0.4</v>
      </c>
      <c r="O33" s="91"/>
      <c r="P33" s="119">
        <v>0.4</v>
      </c>
      <c r="Q33" s="67"/>
      <c r="R33" s="91"/>
      <c r="S33" s="119">
        <v>0.4</v>
      </c>
      <c r="T33" s="91"/>
      <c r="U33" s="119">
        <v>0.3</v>
      </c>
      <c r="V33" s="91"/>
      <c r="W33" s="119">
        <v>0.3</v>
      </c>
      <c r="X33" s="67"/>
      <c r="Y33" s="67"/>
      <c r="Z33" s="67"/>
      <c r="AA33" s="91"/>
      <c r="AB33" s="9">
        <v>0.3</v>
      </c>
      <c r="AC33" s="98">
        <v>0.3</v>
      </c>
      <c r="AD33" s="67"/>
      <c r="AE33" s="91"/>
      <c r="AF33" s="10">
        <v>0.3</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1939</v>
      </c>
      <c r="K35" s="91"/>
      <c r="L35" s="117" t="s">
        <v>1939</v>
      </c>
      <c r="M35" s="91"/>
      <c r="N35" s="117" t="s">
        <v>1939</v>
      </c>
      <c r="O35" s="91"/>
      <c r="P35" s="117" t="s">
        <v>1939</v>
      </c>
      <c r="Q35" s="67"/>
      <c r="R35" s="91"/>
      <c r="S35" s="117" t="s">
        <v>1939</v>
      </c>
      <c r="T35" s="91"/>
      <c r="U35" s="117" t="s">
        <v>1939</v>
      </c>
      <c r="V35" s="91"/>
      <c r="W35" s="117" t="s">
        <v>1939</v>
      </c>
      <c r="X35" s="67"/>
      <c r="Y35" s="67"/>
      <c r="Z35" s="67"/>
      <c r="AA35" s="91"/>
      <c r="AB35" s="5" t="s">
        <v>1939</v>
      </c>
      <c r="AC35" s="95" t="s">
        <v>1939</v>
      </c>
      <c r="AD35" s="67"/>
      <c r="AE35" s="91"/>
      <c r="AF35" s="6" t="s">
        <v>1939</v>
      </c>
    </row>
    <row r="36" spans="5:32" ht="13.15" customHeight="1" x14ac:dyDescent="0.25">
      <c r="E36" s="93" t="s">
        <v>56</v>
      </c>
      <c r="F36" s="67"/>
      <c r="G36" s="67"/>
      <c r="H36" s="67"/>
      <c r="I36" s="94"/>
      <c r="J36" s="116">
        <v>0.4</v>
      </c>
      <c r="K36" s="91"/>
      <c r="L36" s="116">
        <v>0.4</v>
      </c>
      <c r="M36" s="91"/>
      <c r="N36" s="116">
        <v>0.4</v>
      </c>
      <c r="O36" s="91"/>
      <c r="P36" s="116">
        <v>0.4</v>
      </c>
      <c r="Q36" s="67"/>
      <c r="R36" s="91"/>
      <c r="S36" s="116">
        <v>0.4</v>
      </c>
      <c r="T36" s="91"/>
      <c r="U36" s="116">
        <v>0.3</v>
      </c>
      <c r="V36" s="91"/>
      <c r="W36" s="116">
        <v>0.3</v>
      </c>
      <c r="X36" s="67"/>
      <c r="Y36" s="67"/>
      <c r="Z36" s="67"/>
      <c r="AA36" s="91"/>
      <c r="AB36" s="3">
        <v>0.3</v>
      </c>
      <c r="AC36" s="92">
        <v>0.3</v>
      </c>
      <c r="AD36" s="67"/>
      <c r="AE36" s="91"/>
      <c r="AF36" s="4">
        <v>0.3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0.4</v>
      </c>
      <c r="K40" s="91"/>
      <c r="L40" s="116">
        <v>0.4</v>
      </c>
      <c r="M40" s="91"/>
      <c r="N40" s="116">
        <v>0.4</v>
      </c>
      <c r="O40" s="91"/>
      <c r="P40" s="116">
        <v>0.4</v>
      </c>
      <c r="Q40" s="67"/>
      <c r="R40" s="91"/>
      <c r="S40" s="116">
        <v>0.4</v>
      </c>
      <c r="T40" s="91"/>
      <c r="U40" s="116">
        <v>0.4</v>
      </c>
      <c r="V40" s="91"/>
      <c r="W40" s="116">
        <v>0.4</v>
      </c>
      <c r="X40" s="67"/>
      <c r="Y40" s="67"/>
      <c r="Z40" s="67"/>
      <c r="AA40" s="91"/>
      <c r="AB40" s="3">
        <v>0.4</v>
      </c>
      <c r="AC40" s="92">
        <v>0.4</v>
      </c>
      <c r="AD40" s="67"/>
      <c r="AE40" s="91"/>
      <c r="AF40" s="4">
        <v>0.4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0.3</v>
      </c>
      <c r="K43" s="103"/>
      <c r="L43" s="102">
        <v>0.3</v>
      </c>
      <c r="M43" s="103"/>
      <c r="N43" s="102">
        <v>0.3</v>
      </c>
      <c r="O43" s="103"/>
      <c r="P43" s="102">
        <v>0.3</v>
      </c>
      <c r="Q43" s="100"/>
      <c r="R43" s="103"/>
      <c r="S43" s="102">
        <v>0.3</v>
      </c>
      <c r="T43" s="103"/>
      <c r="U43" s="113">
        <v>0.3</v>
      </c>
      <c r="V43" s="114"/>
      <c r="W43" s="102">
        <v>0.3</v>
      </c>
      <c r="X43" s="100"/>
      <c r="Y43" s="100"/>
      <c r="Z43" s="100"/>
      <c r="AA43" s="103"/>
      <c r="AB43" s="18">
        <v>0.3</v>
      </c>
      <c r="AC43" s="102">
        <v>0.3</v>
      </c>
      <c r="AD43" s="100"/>
      <c r="AE43" s="103"/>
      <c r="AF43" s="19">
        <v>0.3</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2" spans="5:5" x14ac:dyDescent="0.25">
      <c r="E52" t="s">
        <v>1940</v>
      </c>
    </row>
    <row r="53" spans="5:5" x14ac:dyDescent="0.25">
      <c r="E53" s="17" t="s">
        <v>954</v>
      </c>
    </row>
  </sheetData>
  <sheetProtection algorithmName="SHA-512" hashValue="C6blWcb9yruwCoX1d1CifkGB09koieEdYX0JxY3gA9OebSTinYieLgMRtliC0hvYGOtupkgwvbPsSQqKWvIukg==" saltValue="86GiPl2JAozKug1DnJkS1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4EB1981-949F-426B-9EBE-CD1E173B025E}"/>
    <hyperlink ref="E53" location="INDEX!A1" display="Return to Index" xr:uid="{AF015DE0-CAC0-4C1F-B478-5990FCC0978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SOBL - South Blackwater (66/22kV)</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51"/>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1941</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1942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42.4</v>
      </c>
      <c r="K26" s="91"/>
      <c r="L26" s="116">
        <v>42.4</v>
      </c>
      <c r="M26" s="91"/>
      <c r="N26" s="116">
        <v>42.4</v>
      </c>
      <c r="O26" s="91"/>
      <c r="P26" s="116">
        <v>42.4</v>
      </c>
      <c r="Q26" s="67"/>
      <c r="R26" s="91"/>
      <c r="S26" s="116">
        <v>42.4</v>
      </c>
      <c r="T26" s="91"/>
      <c r="U26" s="116">
        <v>46.6</v>
      </c>
      <c r="V26" s="91"/>
      <c r="W26" s="116">
        <v>46.6</v>
      </c>
      <c r="X26" s="67"/>
      <c r="Y26" s="67"/>
      <c r="Z26" s="67"/>
      <c r="AA26" s="91"/>
      <c r="AB26" s="3">
        <v>46.6</v>
      </c>
      <c r="AC26" s="92">
        <v>46.6</v>
      </c>
      <c r="AD26" s="67"/>
      <c r="AE26" s="91"/>
      <c r="AF26" s="4">
        <v>46.6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15.8</v>
      </c>
      <c r="K28" s="91"/>
      <c r="L28" s="116">
        <v>16</v>
      </c>
      <c r="M28" s="91"/>
      <c r="N28" s="116">
        <v>16.100000000000001</v>
      </c>
      <c r="O28" s="91"/>
      <c r="P28" s="116">
        <v>16.2</v>
      </c>
      <c r="Q28" s="67"/>
      <c r="R28" s="91"/>
      <c r="S28" s="116">
        <v>16.3</v>
      </c>
      <c r="T28" s="91"/>
      <c r="U28" s="116">
        <v>11.3</v>
      </c>
      <c r="V28" s="91"/>
      <c r="W28" s="116">
        <v>13.6</v>
      </c>
      <c r="X28" s="67"/>
      <c r="Y28" s="67"/>
      <c r="Z28" s="67"/>
      <c r="AA28" s="91"/>
      <c r="AB28" s="3">
        <v>13.7</v>
      </c>
      <c r="AC28" s="92">
        <v>13.8</v>
      </c>
      <c r="AD28" s="67"/>
      <c r="AE28" s="91"/>
      <c r="AF28" s="4">
        <v>14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0.996</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24.2</v>
      </c>
      <c r="K32" s="91"/>
      <c r="L32" s="116">
        <v>24.2</v>
      </c>
      <c r="M32" s="91"/>
      <c r="N32" s="116">
        <v>24.2</v>
      </c>
      <c r="O32" s="91"/>
      <c r="P32" s="116">
        <v>24.2</v>
      </c>
      <c r="Q32" s="67"/>
      <c r="R32" s="91"/>
      <c r="S32" s="116">
        <v>24.2</v>
      </c>
      <c r="T32" s="91"/>
      <c r="U32" s="116">
        <v>25.4</v>
      </c>
      <c r="V32" s="91"/>
      <c r="W32" s="116">
        <v>25.4</v>
      </c>
      <c r="X32" s="67"/>
      <c r="Y32" s="67"/>
      <c r="Z32" s="67"/>
      <c r="AA32" s="91"/>
      <c r="AB32" s="3">
        <v>25.4</v>
      </c>
      <c r="AC32" s="92">
        <v>25.4</v>
      </c>
      <c r="AD32" s="67"/>
      <c r="AE32" s="91"/>
      <c r="AF32" s="4">
        <v>25.4</v>
      </c>
    </row>
    <row r="33" spans="5:32" ht="13.15" customHeight="1" x14ac:dyDescent="0.25">
      <c r="E33" s="97" t="s">
        <v>44</v>
      </c>
      <c r="F33" s="67"/>
      <c r="G33" s="67"/>
      <c r="H33" s="67"/>
      <c r="I33" s="94"/>
      <c r="J33" s="119">
        <v>15.5</v>
      </c>
      <c r="K33" s="91"/>
      <c r="L33" s="119">
        <v>15.6</v>
      </c>
      <c r="M33" s="91"/>
      <c r="N33" s="119">
        <v>15.7</v>
      </c>
      <c r="O33" s="91"/>
      <c r="P33" s="119">
        <v>15.9</v>
      </c>
      <c r="Q33" s="67"/>
      <c r="R33" s="91"/>
      <c r="S33" s="119">
        <v>15.9</v>
      </c>
      <c r="T33" s="91"/>
      <c r="U33" s="119">
        <v>10.7</v>
      </c>
      <c r="V33" s="91"/>
      <c r="W33" s="119">
        <v>13</v>
      </c>
      <c r="X33" s="67"/>
      <c r="Y33" s="67"/>
      <c r="Z33" s="67"/>
      <c r="AA33" s="91"/>
      <c r="AB33" s="9">
        <v>13.2</v>
      </c>
      <c r="AC33" s="98">
        <v>13.3</v>
      </c>
      <c r="AD33" s="67"/>
      <c r="AE33" s="91"/>
      <c r="AF33" s="10">
        <v>13.4</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0.5</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1187</v>
      </c>
      <c r="K35" s="91"/>
      <c r="L35" s="117" t="s">
        <v>1187</v>
      </c>
      <c r="M35" s="91"/>
      <c r="N35" s="117" t="s">
        <v>1187</v>
      </c>
      <c r="O35" s="91"/>
      <c r="P35" s="117" t="s">
        <v>1187</v>
      </c>
      <c r="Q35" s="67"/>
      <c r="R35" s="91"/>
      <c r="S35" s="117" t="s">
        <v>1187</v>
      </c>
      <c r="T35" s="91"/>
      <c r="U35" s="117" t="s">
        <v>1187</v>
      </c>
      <c r="V35" s="91"/>
      <c r="W35" s="117" t="s">
        <v>1187</v>
      </c>
      <c r="X35" s="67"/>
      <c r="Y35" s="67"/>
      <c r="Z35" s="67"/>
      <c r="AA35" s="91"/>
      <c r="AB35" s="5" t="s">
        <v>1187</v>
      </c>
      <c r="AC35" s="95" t="s">
        <v>1187</v>
      </c>
      <c r="AD35" s="67"/>
      <c r="AE35" s="91"/>
      <c r="AF35" s="6" t="s">
        <v>1187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28</v>
      </c>
      <c r="K43" s="103"/>
      <c r="L43" s="102">
        <v>28</v>
      </c>
      <c r="M43" s="103"/>
      <c r="N43" s="102">
        <v>28</v>
      </c>
      <c r="O43" s="103"/>
      <c r="P43" s="102">
        <v>28</v>
      </c>
      <c r="Q43" s="100"/>
      <c r="R43" s="103"/>
      <c r="S43" s="102">
        <v>28</v>
      </c>
      <c r="T43" s="103"/>
      <c r="U43" s="113">
        <v>28</v>
      </c>
      <c r="V43" s="114"/>
      <c r="W43" s="102">
        <v>28</v>
      </c>
      <c r="X43" s="100"/>
      <c r="Y43" s="100"/>
      <c r="Z43" s="100"/>
      <c r="AA43" s="103"/>
      <c r="AB43" s="18">
        <v>28</v>
      </c>
      <c r="AC43" s="102">
        <v>28</v>
      </c>
      <c r="AD43" s="100"/>
      <c r="AE43" s="103"/>
      <c r="AF43" s="19">
        <v>28</v>
      </c>
    </row>
    <row r="44" spans="5:32" ht="22.5" customHeight="1" x14ac:dyDescent="0.25">
      <c r="E44" s="99" t="s">
        <v>85</v>
      </c>
      <c r="F44" s="100"/>
      <c r="G44" s="100"/>
      <c r="H44" s="100"/>
      <c r="I44" s="101"/>
      <c r="J44" s="102">
        <v>14</v>
      </c>
      <c r="K44" s="103"/>
      <c r="L44" s="102">
        <v>14</v>
      </c>
      <c r="M44" s="103"/>
      <c r="N44" s="102">
        <v>14</v>
      </c>
      <c r="O44" s="103"/>
      <c r="P44" s="102">
        <v>14</v>
      </c>
      <c r="Q44" s="100"/>
      <c r="R44" s="103"/>
      <c r="S44" s="102">
        <v>14</v>
      </c>
      <c r="T44" s="103"/>
      <c r="U44" s="102">
        <v>14</v>
      </c>
      <c r="V44" s="103"/>
      <c r="W44" s="102">
        <v>14</v>
      </c>
      <c r="X44" s="100"/>
      <c r="Y44" s="100"/>
      <c r="Z44" s="100"/>
      <c r="AA44" s="103"/>
      <c r="AB44" s="18">
        <v>14</v>
      </c>
      <c r="AC44" s="102">
        <v>14</v>
      </c>
      <c r="AD44" s="100"/>
      <c r="AE44" s="103"/>
      <c r="AF44" s="19">
        <v>14</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eQqCy5mR8qLzPrqFrDNLgIpbfHx8rSAok2dRA6XDBQOS3PLkkmNnRyeunFxQKblWWgjwIy3gtlLoFkssWqPCw==" saltValue="SGIvE0inhtMTOk/ciULND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036B250-DA77-4F02-8CB3-79E76E4784FC}"/>
    <hyperlink ref="E53" location="INDEX!A1" display="Return to Index" xr:uid="{B7A1430D-02C3-43E2-BC9F-77B6BACAC53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SOBU - South Bundaberg (66/11kV)</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52"/>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1943</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1945</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1946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27.5</v>
      </c>
      <c r="K26" s="91"/>
      <c r="L26" s="116">
        <v>27.5</v>
      </c>
      <c r="M26" s="91"/>
      <c r="N26" s="116">
        <v>27.5</v>
      </c>
      <c r="O26" s="91"/>
      <c r="P26" s="116">
        <v>27.5</v>
      </c>
      <c r="Q26" s="67"/>
      <c r="R26" s="91"/>
      <c r="S26" s="116">
        <v>27.5</v>
      </c>
      <c r="T26" s="91"/>
      <c r="U26" s="116">
        <v>29.9</v>
      </c>
      <c r="V26" s="91"/>
      <c r="W26" s="116">
        <v>29.9</v>
      </c>
      <c r="X26" s="67"/>
      <c r="Y26" s="67"/>
      <c r="Z26" s="67"/>
      <c r="AA26" s="91"/>
      <c r="AB26" s="3">
        <v>29.9</v>
      </c>
      <c r="AC26" s="92">
        <v>29.9</v>
      </c>
      <c r="AD26" s="67"/>
      <c r="AE26" s="91"/>
      <c r="AF26" s="4">
        <v>29.9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5.5</v>
      </c>
      <c r="K28" s="91"/>
      <c r="L28" s="116">
        <v>5.5</v>
      </c>
      <c r="M28" s="91"/>
      <c r="N28" s="116">
        <v>5.5</v>
      </c>
      <c r="O28" s="91"/>
      <c r="P28" s="116">
        <v>5.6</v>
      </c>
      <c r="Q28" s="67"/>
      <c r="R28" s="91"/>
      <c r="S28" s="116">
        <v>5.6</v>
      </c>
      <c r="T28" s="91"/>
      <c r="U28" s="116">
        <v>4.5</v>
      </c>
      <c r="V28" s="91"/>
      <c r="W28" s="116">
        <v>4.5</v>
      </c>
      <c r="X28" s="67"/>
      <c r="Y28" s="67"/>
      <c r="Z28" s="67"/>
      <c r="AA28" s="91"/>
      <c r="AB28" s="3">
        <v>4.5</v>
      </c>
      <c r="AC28" s="92">
        <v>4.5999999999999996</v>
      </c>
      <c r="AD28" s="67"/>
      <c r="AE28" s="91"/>
      <c r="AF28" s="4">
        <v>4.5999999999999996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0.96499999999999997</v>
      </c>
      <c r="K31" s="91"/>
      <c r="L31" s="118">
        <v>0.96499999999999997</v>
      </c>
      <c r="M31" s="91"/>
      <c r="N31" s="118">
        <v>0.96499999999999997</v>
      </c>
      <c r="O31" s="91"/>
      <c r="P31" s="118">
        <v>0.96499999999999997</v>
      </c>
      <c r="Q31" s="67"/>
      <c r="R31" s="91"/>
      <c r="S31" s="118">
        <v>0.96499999999999997</v>
      </c>
      <c r="T31" s="91"/>
      <c r="U31" s="118">
        <v>0.97099999999999997</v>
      </c>
      <c r="V31" s="91"/>
      <c r="W31" s="118">
        <v>0.97099999999999997</v>
      </c>
      <c r="X31" s="67"/>
      <c r="Y31" s="67"/>
      <c r="Z31" s="67"/>
      <c r="AA31" s="91"/>
      <c r="AB31" s="7">
        <v>0.97099999999999997</v>
      </c>
      <c r="AC31" s="96">
        <v>0.97099999999999997</v>
      </c>
      <c r="AD31" s="67"/>
      <c r="AE31" s="91"/>
      <c r="AF31" s="8">
        <v>0.97099999999999997</v>
      </c>
    </row>
    <row r="32" spans="4:32" ht="13.15" customHeight="1" x14ac:dyDescent="0.25">
      <c r="E32" s="93" t="s">
        <v>40</v>
      </c>
      <c r="F32" s="67"/>
      <c r="G32" s="67"/>
      <c r="H32" s="67"/>
      <c r="I32" s="94"/>
      <c r="J32" s="116">
        <v>15</v>
      </c>
      <c r="K32" s="91"/>
      <c r="L32" s="116">
        <v>15</v>
      </c>
      <c r="M32" s="91"/>
      <c r="N32" s="116">
        <v>15</v>
      </c>
      <c r="O32" s="91"/>
      <c r="P32" s="116">
        <v>15</v>
      </c>
      <c r="Q32" s="67"/>
      <c r="R32" s="91"/>
      <c r="S32" s="116">
        <v>15</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5.3</v>
      </c>
      <c r="K33" s="91"/>
      <c r="L33" s="119">
        <v>5.3</v>
      </c>
      <c r="M33" s="91"/>
      <c r="N33" s="119">
        <v>5.4</v>
      </c>
      <c r="O33" s="91"/>
      <c r="P33" s="119">
        <v>5.4</v>
      </c>
      <c r="Q33" s="67"/>
      <c r="R33" s="91"/>
      <c r="S33" s="119">
        <v>5.4</v>
      </c>
      <c r="T33" s="91"/>
      <c r="U33" s="119">
        <v>4.3</v>
      </c>
      <c r="V33" s="91"/>
      <c r="W33" s="119">
        <v>4.3</v>
      </c>
      <c r="X33" s="67"/>
      <c r="Y33" s="67"/>
      <c r="Z33" s="67"/>
      <c r="AA33" s="91"/>
      <c r="AB33" s="9">
        <v>4.4000000000000004</v>
      </c>
      <c r="AC33" s="98">
        <v>4.4000000000000004</v>
      </c>
      <c r="AD33" s="67"/>
      <c r="AE33" s="91"/>
      <c r="AF33" s="10">
        <v>4.5</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NI4d7hcPUsDCxgT3Y+LOUxoBPPRV9vEguk9Q5epsQI/+tyFNg3wK6rCzw59gZE5RHOt9vjFb97HAhp1IrSABQ==" saltValue="+KQsbMQTJyI5kaDrkxXtn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2341765-9C34-4D8F-A747-7183598E18BC}"/>
    <hyperlink ref="E53" location="INDEX!A1" display="Return to Index" xr:uid="{576307E8-4886-47D6-9263-00FD760F254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SOKO - South Kolan (66/11kV)</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53"/>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1947</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1948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1949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1950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1951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40</v>
      </c>
      <c r="K26" s="91"/>
      <c r="L26" s="116">
        <v>40</v>
      </c>
      <c r="M26" s="91"/>
      <c r="N26" s="116">
        <v>40</v>
      </c>
      <c r="O26" s="91"/>
      <c r="P26" s="116">
        <v>40</v>
      </c>
      <c r="Q26" s="67"/>
      <c r="R26" s="91"/>
      <c r="S26" s="116">
        <v>40</v>
      </c>
      <c r="T26" s="91"/>
      <c r="U26" s="116">
        <v>40</v>
      </c>
      <c r="V26" s="91"/>
      <c r="W26" s="116">
        <v>40</v>
      </c>
      <c r="X26" s="67"/>
      <c r="Y26" s="67"/>
      <c r="Z26" s="67"/>
      <c r="AA26" s="91"/>
      <c r="AB26" s="3">
        <v>40</v>
      </c>
      <c r="AC26" s="92">
        <v>40</v>
      </c>
      <c r="AD26" s="67"/>
      <c r="AE26" s="91"/>
      <c r="AF26" s="4">
        <v>40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19.8</v>
      </c>
      <c r="K28" s="91"/>
      <c r="L28" s="116">
        <v>19.8</v>
      </c>
      <c r="M28" s="91"/>
      <c r="N28" s="116">
        <v>19.8</v>
      </c>
      <c r="O28" s="91"/>
      <c r="P28" s="116">
        <v>19.8</v>
      </c>
      <c r="Q28" s="67"/>
      <c r="R28" s="91"/>
      <c r="S28" s="116">
        <v>19.8</v>
      </c>
      <c r="T28" s="91"/>
      <c r="U28" s="116">
        <v>15.4</v>
      </c>
      <c r="V28" s="91"/>
      <c r="W28" s="116">
        <v>15.2</v>
      </c>
      <c r="X28" s="67"/>
      <c r="Y28" s="67"/>
      <c r="Z28" s="67"/>
      <c r="AA28" s="91"/>
      <c r="AB28" s="3">
        <v>15.3</v>
      </c>
      <c r="AC28" s="92">
        <v>15.3</v>
      </c>
      <c r="AD28" s="67"/>
      <c r="AE28" s="91"/>
      <c r="AF28" s="4">
        <v>15.4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v>
      </c>
      <c r="K31" s="91"/>
      <c r="L31" s="118">
        <v>0.97</v>
      </c>
      <c r="M31" s="91"/>
      <c r="N31" s="118">
        <v>0.97</v>
      </c>
      <c r="O31" s="91"/>
      <c r="P31" s="118">
        <v>0.97</v>
      </c>
      <c r="Q31" s="67"/>
      <c r="R31" s="91"/>
      <c r="S31" s="118">
        <v>0.97</v>
      </c>
      <c r="T31" s="91"/>
      <c r="U31" s="118">
        <v>0.98199999999999998</v>
      </c>
      <c r="V31" s="91"/>
      <c r="W31" s="118">
        <v>0.98199999999999998</v>
      </c>
      <c r="X31" s="67"/>
      <c r="Y31" s="67"/>
      <c r="Z31" s="67"/>
      <c r="AA31" s="91"/>
      <c r="AB31" s="7">
        <v>0.98199999999999998</v>
      </c>
      <c r="AC31" s="96">
        <v>0.98199999999999998</v>
      </c>
      <c r="AD31" s="67"/>
      <c r="AE31" s="91"/>
      <c r="AF31" s="8">
        <v>0.98199999999999998</v>
      </c>
    </row>
    <row r="32" spans="4:32" ht="13.15" customHeight="1" x14ac:dyDescent="0.25">
      <c r="E32" s="93" t="s">
        <v>40</v>
      </c>
      <c r="F32" s="67"/>
      <c r="G32" s="67"/>
      <c r="H32" s="67"/>
      <c r="I32" s="94"/>
      <c r="J32" s="116">
        <v>21</v>
      </c>
      <c r="K32" s="91"/>
      <c r="L32" s="116">
        <v>21</v>
      </c>
      <c r="M32" s="91"/>
      <c r="N32" s="116">
        <v>21</v>
      </c>
      <c r="O32" s="91"/>
      <c r="P32" s="116">
        <v>21</v>
      </c>
      <c r="Q32" s="67"/>
      <c r="R32" s="91"/>
      <c r="S32" s="116">
        <v>21</v>
      </c>
      <c r="T32" s="91"/>
      <c r="U32" s="116">
        <v>22</v>
      </c>
      <c r="V32" s="91"/>
      <c r="W32" s="116">
        <v>22</v>
      </c>
      <c r="X32" s="67"/>
      <c r="Y32" s="67"/>
      <c r="Z32" s="67"/>
      <c r="AA32" s="91"/>
      <c r="AB32" s="3">
        <v>22</v>
      </c>
      <c r="AC32" s="92">
        <v>22</v>
      </c>
      <c r="AD32" s="67"/>
      <c r="AE32" s="91"/>
      <c r="AF32" s="4">
        <v>22</v>
      </c>
    </row>
    <row r="33" spans="5:32" ht="13.15" customHeight="1" x14ac:dyDescent="0.25">
      <c r="E33" s="97" t="s">
        <v>44</v>
      </c>
      <c r="F33" s="67"/>
      <c r="G33" s="67"/>
      <c r="H33" s="67"/>
      <c r="I33" s="94"/>
      <c r="J33" s="119">
        <v>19.3</v>
      </c>
      <c r="K33" s="91"/>
      <c r="L33" s="119">
        <v>19.399999999999999</v>
      </c>
      <c r="M33" s="91"/>
      <c r="N33" s="119">
        <v>19.3</v>
      </c>
      <c r="O33" s="91"/>
      <c r="P33" s="119">
        <v>19.399999999999999</v>
      </c>
      <c r="Q33" s="67"/>
      <c r="R33" s="91"/>
      <c r="S33" s="119">
        <v>19.3</v>
      </c>
      <c r="T33" s="91"/>
      <c r="U33" s="119">
        <v>15</v>
      </c>
      <c r="V33" s="91"/>
      <c r="W33" s="119">
        <v>14.9</v>
      </c>
      <c r="X33" s="67"/>
      <c r="Y33" s="67"/>
      <c r="Z33" s="67"/>
      <c r="AA33" s="91"/>
      <c r="AB33" s="9">
        <v>14.9</v>
      </c>
      <c r="AC33" s="98">
        <v>14.9</v>
      </c>
      <c r="AD33" s="67"/>
      <c r="AE33" s="91"/>
      <c r="AF33" s="10">
        <v>15</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0.8</v>
      </c>
      <c r="V34" s="91"/>
      <c r="W34" s="117">
        <v>0.7</v>
      </c>
      <c r="X34" s="67"/>
      <c r="Y34" s="67"/>
      <c r="Z34" s="67"/>
      <c r="AA34" s="91"/>
      <c r="AB34" s="5">
        <v>0.7</v>
      </c>
      <c r="AC34" s="95">
        <v>0.7</v>
      </c>
      <c r="AD34" s="67"/>
      <c r="AE34" s="91"/>
      <c r="AF34" s="6">
        <v>0.8</v>
      </c>
    </row>
    <row r="35" spans="5:32" ht="20.25" customHeight="1" x14ac:dyDescent="0.25">
      <c r="E35" s="93" t="s">
        <v>949</v>
      </c>
      <c r="F35" s="67"/>
      <c r="G35" s="67"/>
      <c r="H35" s="67"/>
      <c r="I35" s="94"/>
      <c r="J35" s="117" t="s">
        <v>1334</v>
      </c>
      <c r="K35" s="91"/>
      <c r="L35" s="117" t="s">
        <v>1334</v>
      </c>
      <c r="M35" s="91"/>
      <c r="N35" s="117" t="s">
        <v>1334</v>
      </c>
      <c r="O35" s="91"/>
      <c r="P35" s="117" t="s">
        <v>1334</v>
      </c>
      <c r="Q35" s="67"/>
      <c r="R35" s="91"/>
      <c r="S35" s="117" t="s">
        <v>1334</v>
      </c>
      <c r="T35" s="91"/>
      <c r="U35" s="117" t="s">
        <v>1334</v>
      </c>
      <c r="V35" s="91"/>
      <c r="W35" s="117" t="s">
        <v>1334</v>
      </c>
      <c r="X35" s="67"/>
      <c r="Y35" s="67"/>
      <c r="Z35" s="67"/>
      <c r="AA35" s="91"/>
      <c r="AB35" s="5" t="s">
        <v>1334</v>
      </c>
      <c r="AC35" s="95" t="s">
        <v>1334</v>
      </c>
      <c r="AD35" s="67"/>
      <c r="AE35" s="91"/>
      <c r="AF35" s="6" t="s">
        <v>1334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1.8</v>
      </c>
      <c r="K39" s="91"/>
      <c r="L39" s="116">
        <v>1.8</v>
      </c>
      <c r="M39" s="91"/>
      <c r="N39" s="116">
        <v>1.8</v>
      </c>
      <c r="O39" s="91"/>
      <c r="P39" s="116">
        <v>1.8</v>
      </c>
      <c r="Q39" s="67"/>
      <c r="R39" s="91"/>
      <c r="S39" s="116">
        <v>1.8</v>
      </c>
      <c r="T39" s="91"/>
      <c r="U39" s="116">
        <v>1.8</v>
      </c>
      <c r="V39" s="91"/>
      <c r="W39" s="116">
        <v>1.8</v>
      </c>
      <c r="X39" s="67"/>
      <c r="Y39" s="67"/>
      <c r="Z39" s="67"/>
      <c r="AA39" s="91"/>
      <c r="AB39" s="3">
        <v>1.8</v>
      </c>
      <c r="AC39" s="92">
        <v>1.8</v>
      </c>
      <c r="AD39" s="67"/>
      <c r="AE39" s="91"/>
      <c r="AF39" s="4">
        <v>1.8</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25</v>
      </c>
      <c r="K43" s="103"/>
      <c r="L43" s="102">
        <v>25</v>
      </c>
      <c r="M43" s="103"/>
      <c r="N43" s="102">
        <v>25</v>
      </c>
      <c r="O43" s="103"/>
      <c r="P43" s="102">
        <v>25</v>
      </c>
      <c r="Q43" s="100"/>
      <c r="R43" s="103"/>
      <c r="S43" s="102">
        <v>25</v>
      </c>
      <c r="T43" s="103"/>
      <c r="U43" s="113">
        <v>25</v>
      </c>
      <c r="V43" s="114"/>
      <c r="W43" s="102">
        <v>25</v>
      </c>
      <c r="X43" s="100"/>
      <c r="Y43" s="100"/>
      <c r="Z43" s="100"/>
      <c r="AA43" s="103"/>
      <c r="AB43" s="18">
        <v>25</v>
      </c>
      <c r="AC43" s="102">
        <v>25</v>
      </c>
      <c r="AD43" s="100"/>
      <c r="AE43" s="103"/>
      <c r="AF43" s="19">
        <v>25</v>
      </c>
    </row>
    <row r="44" spans="5:32" ht="22.5" customHeight="1" x14ac:dyDescent="0.25">
      <c r="E44" s="99" t="s">
        <v>85</v>
      </c>
      <c r="F44" s="100"/>
      <c r="G44" s="100"/>
      <c r="H44" s="100"/>
      <c r="I44" s="101"/>
      <c r="J44" s="102">
        <v>12.5</v>
      </c>
      <c r="K44" s="103"/>
      <c r="L44" s="102">
        <v>12.5</v>
      </c>
      <c r="M44" s="103"/>
      <c r="N44" s="102">
        <v>12.5</v>
      </c>
      <c r="O44" s="103"/>
      <c r="P44" s="102">
        <v>12.5</v>
      </c>
      <c r="Q44" s="100"/>
      <c r="R44" s="103"/>
      <c r="S44" s="102">
        <v>12.5</v>
      </c>
      <c r="T44" s="103"/>
      <c r="U44" s="102">
        <v>12.5</v>
      </c>
      <c r="V44" s="103"/>
      <c r="W44" s="102">
        <v>12.5</v>
      </c>
      <c r="X44" s="100"/>
      <c r="Y44" s="100"/>
      <c r="Z44" s="100"/>
      <c r="AA44" s="103"/>
      <c r="AB44" s="18">
        <v>12.5</v>
      </c>
      <c r="AC44" s="102">
        <v>12.5</v>
      </c>
      <c r="AD44" s="100"/>
      <c r="AE44" s="103"/>
      <c r="AF44" s="19">
        <v>12.5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2CU+7IiYl9ZE2n448BMErBOd9+udk0CLqFSseSBs5LEccwRaCjTDal5rcZCFgDUkABxjqUaG2MOJhESAnH4l8A==" saltValue="z733cEKg/2SGx1pgwG2tj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44D0C06-A9C8-46DB-9EDF-729777E20E02}"/>
    <hyperlink ref="E53" location="INDEX!A1" display="Return to Index" xr:uid="{56F14CEE-E098-4E7C-A792-7A98B74EB8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SOMA - South Mackay (33/11kV)</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54"/>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1952</v>
      </c>
      <c r="J3" s="69"/>
      <c r="K3" s="69"/>
      <c r="L3" s="69"/>
      <c r="M3" s="69"/>
      <c r="N3" s="69"/>
      <c r="O3" s="69"/>
      <c r="P3" s="69"/>
      <c r="Q3" s="69"/>
      <c r="R3" s="69"/>
      <c r="S3" s="69"/>
      <c r="V3" s="71" t="s">
        <v>929</v>
      </c>
      <c r="W3" s="69"/>
      <c r="Y3" s="72" t="s">
        <v>1218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37.4</v>
      </c>
      <c r="K26" s="91"/>
      <c r="L26" s="116">
        <v>37.4</v>
      </c>
      <c r="M26" s="91"/>
      <c r="N26" s="116">
        <v>37.4</v>
      </c>
      <c r="O26" s="91"/>
      <c r="P26" s="116">
        <v>37.4</v>
      </c>
      <c r="Q26" s="67"/>
      <c r="R26" s="91"/>
      <c r="S26" s="116">
        <v>37.4</v>
      </c>
      <c r="T26" s="91"/>
      <c r="U26" s="116">
        <v>42.4</v>
      </c>
      <c r="V26" s="91"/>
      <c r="W26" s="116">
        <v>42.4</v>
      </c>
      <c r="X26" s="67"/>
      <c r="Y26" s="67"/>
      <c r="Z26" s="67"/>
      <c r="AA26" s="91"/>
      <c r="AB26" s="3">
        <v>42.4</v>
      </c>
      <c r="AC26" s="92">
        <v>42.4</v>
      </c>
      <c r="AD26" s="67"/>
      <c r="AE26" s="91"/>
      <c r="AF26" s="4">
        <v>42.4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16.8</v>
      </c>
      <c r="K28" s="91"/>
      <c r="L28" s="116">
        <v>16.899999999999999</v>
      </c>
      <c r="M28" s="91"/>
      <c r="N28" s="116">
        <v>17</v>
      </c>
      <c r="O28" s="91"/>
      <c r="P28" s="116">
        <v>17.100000000000001</v>
      </c>
      <c r="Q28" s="67"/>
      <c r="R28" s="91"/>
      <c r="S28" s="116">
        <v>17.2</v>
      </c>
      <c r="T28" s="91"/>
      <c r="U28" s="116">
        <v>26.1</v>
      </c>
      <c r="V28" s="91"/>
      <c r="W28" s="116">
        <v>26.2</v>
      </c>
      <c r="X28" s="67"/>
      <c r="Y28" s="67"/>
      <c r="Z28" s="67"/>
      <c r="AA28" s="91"/>
      <c r="AB28" s="3">
        <v>26.5</v>
      </c>
      <c r="AC28" s="92">
        <v>26.6</v>
      </c>
      <c r="AD28" s="67"/>
      <c r="AE28" s="91"/>
      <c r="AF28" s="4">
        <v>26.9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0.97299999999999998</v>
      </c>
      <c r="K31" s="91"/>
      <c r="L31" s="118">
        <v>0.97299999999999998</v>
      </c>
      <c r="M31" s="91"/>
      <c r="N31" s="118">
        <v>0.97299999999999998</v>
      </c>
      <c r="O31" s="91"/>
      <c r="P31" s="118">
        <v>0.97299999999999998</v>
      </c>
      <c r="Q31" s="67"/>
      <c r="R31" s="91"/>
      <c r="S31" s="118">
        <v>0.97299999999999998</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28.3</v>
      </c>
      <c r="K32" s="91"/>
      <c r="L32" s="116">
        <v>28.3</v>
      </c>
      <c r="M32" s="91"/>
      <c r="N32" s="116">
        <v>28.3</v>
      </c>
      <c r="O32" s="91"/>
      <c r="P32" s="116">
        <v>28.3</v>
      </c>
      <c r="Q32" s="67"/>
      <c r="R32" s="91"/>
      <c r="S32" s="116">
        <v>28.3</v>
      </c>
      <c r="T32" s="91"/>
      <c r="U32" s="116">
        <v>31.2</v>
      </c>
      <c r="V32" s="91"/>
      <c r="W32" s="116">
        <v>31.2</v>
      </c>
      <c r="X32" s="67"/>
      <c r="Y32" s="67"/>
      <c r="Z32" s="67"/>
      <c r="AA32" s="91"/>
      <c r="AB32" s="3">
        <v>31.2</v>
      </c>
      <c r="AC32" s="92">
        <v>31.2</v>
      </c>
      <c r="AD32" s="67"/>
      <c r="AE32" s="91"/>
      <c r="AF32" s="4">
        <v>31.2</v>
      </c>
    </row>
    <row r="33" spans="5:32" ht="13.15" customHeight="1" x14ac:dyDescent="0.25">
      <c r="E33" s="97" t="s">
        <v>44</v>
      </c>
      <c r="F33" s="67"/>
      <c r="G33" s="67"/>
      <c r="H33" s="67"/>
      <c r="I33" s="94"/>
      <c r="J33" s="119">
        <v>15.5</v>
      </c>
      <c r="K33" s="91"/>
      <c r="L33" s="119">
        <v>15.6</v>
      </c>
      <c r="M33" s="91"/>
      <c r="N33" s="119">
        <v>15.7</v>
      </c>
      <c r="O33" s="91"/>
      <c r="P33" s="119">
        <v>15.8</v>
      </c>
      <c r="Q33" s="67"/>
      <c r="R33" s="91"/>
      <c r="S33" s="119">
        <v>15.8</v>
      </c>
      <c r="T33" s="91"/>
      <c r="U33" s="119">
        <v>24.6</v>
      </c>
      <c r="V33" s="91"/>
      <c r="W33" s="119">
        <v>24.7</v>
      </c>
      <c r="X33" s="67"/>
      <c r="Y33" s="67"/>
      <c r="Z33" s="67"/>
      <c r="AA33" s="91"/>
      <c r="AB33" s="9">
        <v>25</v>
      </c>
      <c r="AC33" s="98">
        <v>25.2</v>
      </c>
      <c r="AD33" s="67"/>
      <c r="AE33" s="91"/>
      <c r="AF33" s="10">
        <v>25.4</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1.2</v>
      </c>
      <c r="V34" s="91"/>
      <c r="W34" s="117">
        <v>1.2</v>
      </c>
      <c r="X34" s="67"/>
      <c r="Y34" s="67"/>
      <c r="Z34" s="67"/>
      <c r="AA34" s="91"/>
      <c r="AB34" s="5">
        <v>1.3</v>
      </c>
      <c r="AC34" s="95">
        <v>1.3</v>
      </c>
      <c r="AD34" s="67"/>
      <c r="AE34" s="91"/>
      <c r="AF34" s="6">
        <v>1.3</v>
      </c>
    </row>
    <row r="35" spans="5:32" ht="20.25" customHeight="1" x14ac:dyDescent="0.25">
      <c r="E35" s="93" t="s">
        <v>949</v>
      </c>
      <c r="F35" s="67"/>
      <c r="G35" s="67"/>
      <c r="H35" s="67"/>
      <c r="I35" s="94"/>
      <c r="J35" s="117" t="s">
        <v>1096</v>
      </c>
      <c r="K35" s="91"/>
      <c r="L35" s="117" t="s">
        <v>1096</v>
      </c>
      <c r="M35" s="91"/>
      <c r="N35" s="117" t="s">
        <v>1096</v>
      </c>
      <c r="O35" s="91"/>
      <c r="P35" s="117" t="s">
        <v>1096</v>
      </c>
      <c r="Q35" s="67"/>
      <c r="R35" s="91"/>
      <c r="S35" s="117" t="s">
        <v>1096</v>
      </c>
      <c r="T35" s="91"/>
      <c r="U35" s="117" t="s">
        <v>1096</v>
      </c>
      <c r="V35" s="91"/>
      <c r="W35" s="117" t="s">
        <v>1096</v>
      </c>
      <c r="X35" s="67"/>
      <c r="Y35" s="67"/>
      <c r="Z35" s="67"/>
      <c r="AA35" s="91"/>
      <c r="AB35" s="5" t="s">
        <v>1096</v>
      </c>
      <c r="AC35" s="95" t="s">
        <v>1096</v>
      </c>
      <c r="AD35" s="67"/>
      <c r="AE35" s="91"/>
      <c r="AF35" s="6" t="s">
        <v>1096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34</v>
      </c>
      <c r="K43" s="103"/>
      <c r="L43" s="102">
        <v>34</v>
      </c>
      <c r="M43" s="103"/>
      <c r="N43" s="102">
        <v>34</v>
      </c>
      <c r="O43" s="103"/>
      <c r="P43" s="102">
        <v>34</v>
      </c>
      <c r="Q43" s="100"/>
      <c r="R43" s="103"/>
      <c r="S43" s="102">
        <v>34</v>
      </c>
      <c r="T43" s="103"/>
      <c r="U43" s="113">
        <v>34</v>
      </c>
      <c r="V43" s="114"/>
      <c r="W43" s="102">
        <v>34</v>
      </c>
      <c r="X43" s="100"/>
      <c r="Y43" s="100"/>
      <c r="Z43" s="100"/>
      <c r="AA43" s="103"/>
      <c r="AB43" s="18">
        <v>34</v>
      </c>
      <c r="AC43" s="102">
        <v>34</v>
      </c>
      <c r="AD43" s="100"/>
      <c r="AE43" s="103"/>
      <c r="AF43" s="19">
        <v>34</v>
      </c>
    </row>
    <row r="44" spans="5:32" ht="22.5" customHeight="1" x14ac:dyDescent="0.25">
      <c r="E44" s="99" t="s">
        <v>85</v>
      </c>
      <c r="F44" s="100"/>
      <c r="G44" s="100"/>
      <c r="H44" s="100"/>
      <c r="I44" s="101"/>
      <c r="J44" s="102">
        <v>22</v>
      </c>
      <c r="K44" s="103"/>
      <c r="L44" s="102">
        <v>22</v>
      </c>
      <c r="M44" s="103"/>
      <c r="N44" s="102">
        <v>22</v>
      </c>
      <c r="O44" s="103"/>
      <c r="P44" s="102">
        <v>22</v>
      </c>
      <c r="Q44" s="100"/>
      <c r="R44" s="103"/>
      <c r="S44" s="102">
        <v>22</v>
      </c>
      <c r="T44" s="103"/>
      <c r="U44" s="102">
        <v>22</v>
      </c>
      <c r="V44" s="103"/>
      <c r="W44" s="102">
        <v>22</v>
      </c>
      <c r="X44" s="100"/>
      <c r="Y44" s="100"/>
      <c r="Z44" s="100"/>
      <c r="AA44" s="103"/>
      <c r="AB44" s="18">
        <v>22</v>
      </c>
      <c r="AC44" s="102">
        <v>22</v>
      </c>
      <c r="AD44" s="100"/>
      <c r="AE44" s="103"/>
      <c r="AF44" s="19">
        <v>22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EvZDRA6yVpJfrLe/Mt2v/k2IsaFObjipvCdKFfgc/J8ssyE0Mg4Tkb/nafRvgjeeNp/Zwb2geyP6F5wiPjh8A==" saltValue="LGPMlan+JE1+4gSrhIG2H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038FE43-B521-400A-A473-E27EDBA9FE84}"/>
    <hyperlink ref="E53" location="INDEX!A1" display="Return to Index" xr:uid="{4A1C050F-3472-4D5D-8C30-43EE4B9F4CF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SOTO - South Toowoomba (33/11kV)</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57"/>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1955</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1957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0.7</v>
      </c>
      <c r="K26" s="91"/>
      <c r="L26" s="116">
        <v>0.7</v>
      </c>
      <c r="M26" s="91"/>
      <c r="N26" s="116">
        <v>0.7</v>
      </c>
      <c r="O26" s="91"/>
      <c r="P26" s="116">
        <v>0.7</v>
      </c>
      <c r="Q26" s="67"/>
      <c r="R26" s="91"/>
      <c r="S26" s="116">
        <v>0.7</v>
      </c>
      <c r="T26" s="91"/>
      <c r="U26" s="116">
        <v>0.7</v>
      </c>
      <c r="V26" s="91"/>
      <c r="W26" s="116">
        <v>0.7</v>
      </c>
      <c r="X26" s="67"/>
      <c r="Y26" s="67"/>
      <c r="Z26" s="67"/>
      <c r="AA26" s="91"/>
      <c r="AB26" s="3">
        <v>0.7</v>
      </c>
      <c r="AC26" s="92">
        <v>0.7</v>
      </c>
      <c r="AD26" s="67"/>
      <c r="AE26" s="91"/>
      <c r="AF26" s="4">
        <v>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0.3</v>
      </c>
      <c r="K28" s="91"/>
      <c r="L28" s="116">
        <v>0.3</v>
      </c>
      <c r="M28" s="91"/>
      <c r="N28" s="116">
        <v>0.3</v>
      </c>
      <c r="O28" s="91"/>
      <c r="P28" s="116">
        <v>0.3</v>
      </c>
      <c r="Q28" s="67"/>
      <c r="R28" s="91"/>
      <c r="S28" s="116">
        <v>0.3</v>
      </c>
      <c r="T28" s="91"/>
      <c r="U28" s="116">
        <v>0.2</v>
      </c>
      <c r="V28" s="91"/>
      <c r="W28" s="116">
        <v>0.2</v>
      </c>
      <c r="X28" s="67"/>
      <c r="Y28" s="67"/>
      <c r="Z28" s="67"/>
      <c r="AA28" s="91"/>
      <c r="AB28" s="3">
        <v>0.2</v>
      </c>
      <c r="AC28" s="92">
        <v>0.2</v>
      </c>
      <c r="AD28" s="67"/>
      <c r="AE28" s="91"/>
      <c r="AF28" s="4">
        <v>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0.91800000000000004</v>
      </c>
      <c r="K31" s="91"/>
      <c r="L31" s="118">
        <v>0.91800000000000004</v>
      </c>
      <c r="M31" s="91"/>
      <c r="N31" s="118">
        <v>0.91800000000000004</v>
      </c>
      <c r="O31" s="91"/>
      <c r="P31" s="118">
        <v>0.91800000000000004</v>
      </c>
      <c r="Q31" s="67"/>
      <c r="R31" s="91"/>
      <c r="S31" s="118">
        <v>0.91800000000000004</v>
      </c>
      <c r="T31" s="91"/>
      <c r="U31" s="118">
        <v>0.871</v>
      </c>
      <c r="V31" s="91"/>
      <c r="W31" s="118">
        <v>0.871</v>
      </c>
      <c r="X31" s="67"/>
      <c r="Y31" s="67"/>
      <c r="Z31" s="67"/>
      <c r="AA31" s="91"/>
      <c r="AB31" s="7">
        <v>0.871</v>
      </c>
      <c r="AC31" s="96">
        <v>0.871</v>
      </c>
      <c r="AD31" s="67"/>
      <c r="AE31" s="91"/>
      <c r="AF31" s="8">
        <v>0.871</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0.3</v>
      </c>
      <c r="K33" s="91"/>
      <c r="L33" s="119">
        <v>0.3</v>
      </c>
      <c r="M33" s="91"/>
      <c r="N33" s="119">
        <v>0.3</v>
      </c>
      <c r="O33" s="91"/>
      <c r="P33" s="119">
        <v>0.3</v>
      </c>
      <c r="Q33" s="67"/>
      <c r="R33" s="91"/>
      <c r="S33" s="119">
        <v>0.3</v>
      </c>
      <c r="T33" s="91"/>
      <c r="U33" s="119">
        <v>0.2</v>
      </c>
      <c r="V33" s="91"/>
      <c r="W33" s="119">
        <v>0.2</v>
      </c>
      <c r="X33" s="67"/>
      <c r="Y33" s="67"/>
      <c r="Z33" s="67"/>
      <c r="AA33" s="91"/>
      <c r="AB33" s="9">
        <v>0.2</v>
      </c>
      <c r="AC33" s="98">
        <v>0.2</v>
      </c>
      <c r="AD33" s="67"/>
      <c r="AE33" s="91"/>
      <c r="AF33" s="10">
        <v>0.2</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0.3</v>
      </c>
      <c r="K36" s="91"/>
      <c r="L36" s="116">
        <v>0.3</v>
      </c>
      <c r="M36" s="91"/>
      <c r="N36" s="116">
        <v>0.3</v>
      </c>
      <c r="O36" s="91"/>
      <c r="P36" s="116">
        <v>0.3</v>
      </c>
      <c r="Q36" s="67"/>
      <c r="R36" s="91"/>
      <c r="S36" s="116">
        <v>0.3</v>
      </c>
      <c r="T36" s="91"/>
      <c r="U36" s="116">
        <v>0.2</v>
      </c>
      <c r="V36" s="91"/>
      <c r="W36" s="116">
        <v>0.2</v>
      </c>
      <c r="X36" s="67"/>
      <c r="Y36" s="67"/>
      <c r="Z36" s="67"/>
      <c r="AA36" s="91"/>
      <c r="AB36" s="3">
        <v>0.2</v>
      </c>
      <c r="AC36" s="92">
        <v>0.2</v>
      </c>
      <c r="AD36" s="67"/>
      <c r="AE36" s="91"/>
      <c r="AF36" s="4">
        <v>0.2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0.6</v>
      </c>
      <c r="K39" s="91"/>
      <c r="L39" s="116">
        <v>0.6</v>
      </c>
      <c r="M39" s="91"/>
      <c r="N39" s="116">
        <v>0.6</v>
      </c>
      <c r="O39" s="91"/>
      <c r="P39" s="116">
        <v>0.6</v>
      </c>
      <c r="Q39" s="67"/>
      <c r="R39" s="91"/>
      <c r="S39" s="116">
        <v>0.6</v>
      </c>
      <c r="T39" s="91"/>
      <c r="U39" s="116">
        <v>0.6</v>
      </c>
      <c r="V39" s="91"/>
      <c r="W39" s="116">
        <v>0.6</v>
      </c>
      <c r="X39" s="67"/>
      <c r="Y39" s="67"/>
      <c r="Z39" s="67"/>
      <c r="AA39" s="91"/>
      <c r="AB39" s="3">
        <v>0.6</v>
      </c>
      <c r="AC39" s="92">
        <v>0.6</v>
      </c>
      <c r="AD39" s="67"/>
      <c r="AE39" s="91"/>
      <c r="AF39" s="4">
        <v>0.6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0.63</v>
      </c>
      <c r="K43" s="121"/>
      <c r="L43" s="120">
        <v>0.63</v>
      </c>
      <c r="M43" s="121"/>
      <c r="N43" s="120">
        <v>0.63</v>
      </c>
      <c r="O43" s="121"/>
      <c r="P43" s="120">
        <v>0.63</v>
      </c>
      <c r="Q43" s="122"/>
      <c r="R43" s="121"/>
      <c r="S43" s="120">
        <v>0.63</v>
      </c>
      <c r="T43" s="121"/>
      <c r="U43" s="125">
        <v>0.63</v>
      </c>
      <c r="V43" s="126"/>
      <c r="W43" s="120">
        <v>0.63</v>
      </c>
      <c r="X43" s="122"/>
      <c r="Y43" s="122"/>
      <c r="Z43" s="122"/>
      <c r="AA43" s="121"/>
      <c r="AB43" s="23">
        <v>0.63</v>
      </c>
      <c r="AC43" s="120">
        <v>0.63</v>
      </c>
      <c r="AD43" s="122"/>
      <c r="AE43" s="121"/>
      <c r="AF43" s="24">
        <v>0.63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O4QidBr1CyjjadM6mw7NuNBfsSMNkeMZ1WFPDJDfjuOiltHygOfO8atYtkMKK3gVhGID3EEJRduwIUtUFDWYA==" saltValue="za1FsgQBFpaiT9EtqBqqq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414C9F7-D9AD-4800-8B22-26D01172B81D}"/>
    <hyperlink ref="E53" location="INDEX!A1" display="Return to Index" xr:uid="{9D24AB17-8B8D-4039-AD16-453AC9423E2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STAM - Stamford (66/33kV)</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J53"/>
  <sheetViews>
    <sheetView showGridLines="0" topLeftCell="A19" workbookViewId="0">
      <selection activeCell="S48" sqref="S48:T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1070</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1072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5.3</v>
      </c>
      <c r="K26" s="91"/>
      <c r="L26" s="116">
        <v>5.3</v>
      </c>
      <c r="M26" s="91"/>
      <c r="N26" s="116">
        <v>5.3</v>
      </c>
      <c r="O26" s="91"/>
      <c r="P26" s="116">
        <v>5.3</v>
      </c>
      <c r="Q26" s="67"/>
      <c r="R26" s="91"/>
      <c r="S26" s="116">
        <v>5.3</v>
      </c>
      <c r="T26" s="91"/>
      <c r="U26" s="116">
        <v>5.5</v>
      </c>
      <c r="V26" s="91"/>
      <c r="W26" s="116">
        <v>5.5</v>
      </c>
      <c r="X26" s="67"/>
      <c r="Y26" s="67"/>
      <c r="Z26" s="67"/>
      <c r="AA26" s="91"/>
      <c r="AB26" s="3">
        <v>5.5</v>
      </c>
      <c r="AC26" s="92">
        <v>5.5</v>
      </c>
      <c r="AD26" s="67"/>
      <c r="AE26" s="91"/>
      <c r="AF26" s="4">
        <v>5.5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5.2</v>
      </c>
      <c r="K28" s="91"/>
      <c r="L28" s="116">
        <v>5.3</v>
      </c>
      <c r="M28" s="91"/>
      <c r="N28" s="116">
        <v>5.3</v>
      </c>
      <c r="O28" s="91"/>
      <c r="P28" s="116">
        <v>5.4</v>
      </c>
      <c r="Q28" s="67"/>
      <c r="R28" s="91"/>
      <c r="S28" s="116">
        <v>5.4</v>
      </c>
      <c r="T28" s="91"/>
      <c r="U28" s="116">
        <v>2.6</v>
      </c>
      <c r="V28" s="91"/>
      <c r="W28" s="116">
        <v>2.6</v>
      </c>
      <c r="X28" s="67"/>
      <c r="Y28" s="67"/>
      <c r="Z28" s="67"/>
      <c r="AA28" s="91"/>
      <c r="AB28" s="3">
        <v>2.6</v>
      </c>
      <c r="AC28" s="92">
        <v>2.6</v>
      </c>
      <c r="AD28" s="67"/>
      <c r="AE28" s="91"/>
      <c r="AF28" s="4">
        <v>2.7</v>
      </c>
    </row>
    <row r="29" spans="4:32" ht="13.15" customHeight="1" x14ac:dyDescent="0.25">
      <c r="E29" s="93" t="s">
        <v>32</v>
      </c>
      <c r="F29" s="67"/>
      <c r="G29" s="67"/>
      <c r="H29" s="67"/>
      <c r="I29" s="94"/>
      <c r="J29" s="117"/>
      <c r="K29" s="91"/>
      <c r="L29" s="117"/>
      <c r="M29" s="91"/>
      <c r="N29" s="117"/>
      <c r="O29" s="91"/>
      <c r="P29" s="116">
        <v>0.1</v>
      </c>
      <c r="Q29" s="67"/>
      <c r="R29" s="91"/>
      <c r="S29" s="116">
        <v>0.1</v>
      </c>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6">
        <v>0.1</v>
      </c>
      <c r="Q30" s="67"/>
      <c r="R30" s="91"/>
      <c r="S30" s="116">
        <v>0.1</v>
      </c>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0.996</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4.8</v>
      </c>
      <c r="K33" s="91"/>
      <c r="L33" s="119">
        <v>4.8</v>
      </c>
      <c r="M33" s="91"/>
      <c r="N33" s="119">
        <v>4.9000000000000004</v>
      </c>
      <c r="O33" s="91"/>
      <c r="P33" s="119">
        <v>4.9000000000000004</v>
      </c>
      <c r="Q33" s="67"/>
      <c r="R33" s="91"/>
      <c r="S33" s="119">
        <v>4.9000000000000004</v>
      </c>
      <c r="T33" s="91"/>
      <c r="U33" s="119">
        <v>2.5</v>
      </c>
      <c r="V33" s="91"/>
      <c r="W33" s="119">
        <v>2.5</v>
      </c>
      <c r="X33" s="67"/>
      <c r="Y33" s="67"/>
      <c r="Z33" s="67"/>
      <c r="AA33" s="91"/>
      <c r="AB33" s="9">
        <v>2.6</v>
      </c>
      <c r="AC33" s="98">
        <v>2.6</v>
      </c>
      <c r="AD33" s="67"/>
      <c r="AE33" s="91"/>
      <c r="AF33" s="10">
        <v>2.6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6">
        <v>4.8</v>
      </c>
      <c r="K36" s="91"/>
      <c r="L36" s="116">
        <v>4.8</v>
      </c>
      <c r="M36" s="91"/>
      <c r="N36" s="116">
        <v>4.9000000000000004</v>
      </c>
      <c r="O36" s="91"/>
      <c r="P36" s="116">
        <v>4.9000000000000004</v>
      </c>
      <c r="Q36" s="67"/>
      <c r="R36" s="91"/>
      <c r="S36" s="116">
        <v>4.9000000000000004</v>
      </c>
      <c r="T36" s="91"/>
      <c r="U36" s="116">
        <v>2.5</v>
      </c>
      <c r="V36" s="91"/>
      <c r="W36" s="116">
        <v>2.5</v>
      </c>
      <c r="X36" s="67"/>
      <c r="Y36" s="67"/>
      <c r="Z36" s="67"/>
      <c r="AA36" s="91"/>
      <c r="AB36" s="3">
        <v>2.6</v>
      </c>
      <c r="AC36" s="92">
        <v>2.6</v>
      </c>
      <c r="AD36" s="67"/>
      <c r="AE36" s="91"/>
      <c r="AF36" s="4">
        <v>2.6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3.5</v>
      </c>
      <c r="K39" s="91"/>
      <c r="L39" s="116">
        <v>3.5</v>
      </c>
      <c r="M39" s="91"/>
      <c r="N39" s="116">
        <v>3.5</v>
      </c>
      <c r="O39" s="91"/>
      <c r="P39" s="116">
        <v>3.5</v>
      </c>
      <c r="Q39" s="67"/>
      <c r="R39" s="91"/>
      <c r="S39" s="116">
        <v>3.5</v>
      </c>
      <c r="T39" s="91"/>
      <c r="U39" s="116">
        <v>3.5</v>
      </c>
      <c r="V39" s="91"/>
      <c r="W39" s="116">
        <v>3.5</v>
      </c>
      <c r="X39" s="67"/>
      <c r="Y39" s="67"/>
      <c r="Z39" s="67"/>
      <c r="AA39" s="91"/>
      <c r="AB39" s="3">
        <v>3.5</v>
      </c>
      <c r="AC39" s="92">
        <v>3.5</v>
      </c>
      <c r="AD39" s="67"/>
      <c r="AE39" s="91"/>
      <c r="AF39" s="4">
        <v>3.5</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5</v>
      </c>
      <c r="K43" s="121"/>
      <c r="L43" s="120">
        <v>5</v>
      </c>
      <c r="M43" s="121"/>
      <c r="N43" s="120">
        <v>5</v>
      </c>
      <c r="O43" s="121"/>
      <c r="P43" s="120">
        <v>5</v>
      </c>
      <c r="Q43" s="122"/>
      <c r="R43" s="121"/>
      <c r="S43" s="120">
        <v>5</v>
      </c>
      <c r="T43" s="121"/>
      <c r="U43" s="125">
        <v>5</v>
      </c>
      <c r="V43" s="126"/>
      <c r="W43" s="120">
        <v>5</v>
      </c>
      <c r="X43" s="122"/>
      <c r="Y43" s="122"/>
      <c r="Z43" s="122"/>
      <c r="AA43" s="121"/>
      <c r="AB43" s="23">
        <v>5</v>
      </c>
      <c r="AC43" s="120">
        <v>5</v>
      </c>
      <c r="AD43" s="122"/>
      <c r="AE43" s="121"/>
      <c r="AF43" s="24">
        <v>5</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6"/>
      <c r="K45" s="91"/>
      <c r="L45" s="116"/>
      <c r="M45" s="91"/>
      <c r="N45" s="116"/>
      <c r="O45" s="91"/>
      <c r="P45" s="116"/>
      <c r="Q45" s="67"/>
      <c r="R45" s="91"/>
      <c r="S45" s="116"/>
      <c r="T45" s="91"/>
      <c r="U45" s="117"/>
      <c r="V45" s="91"/>
      <c r="W45" s="117"/>
      <c r="X45" s="67"/>
      <c r="Y45" s="67"/>
      <c r="Z45" s="67"/>
      <c r="AA45" s="91"/>
      <c r="AB45" s="5"/>
      <c r="AC45" s="95"/>
      <c r="AD45" s="67"/>
      <c r="AE45" s="91"/>
      <c r="AF45" s="6"/>
    </row>
    <row r="46" spans="5:32" x14ac:dyDescent="0.25">
      <c r="E46" s="93" t="s">
        <v>93</v>
      </c>
      <c r="F46" s="67"/>
      <c r="G46" s="67"/>
      <c r="H46" s="67"/>
      <c r="I46" s="94"/>
      <c r="J46" s="116"/>
      <c r="K46" s="91"/>
      <c r="L46" s="116"/>
      <c r="M46" s="91"/>
      <c r="N46" s="116"/>
      <c r="O46" s="91"/>
      <c r="P46" s="116"/>
      <c r="Q46" s="67"/>
      <c r="R46" s="91"/>
      <c r="S46" s="116"/>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2" spans="5:5" x14ac:dyDescent="0.25">
      <c r="E52" s="41" t="s">
        <v>1074</v>
      </c>
    </row>
    <row r="53" spans="5:5" x14ac:dyDescent="0.25">
      <c r="E53" s="17" t="s">
        <v>954</v>
      </c>
    </row>
  </sheetData>
  <sheetProtection algorithmName="SHA-512" hashValue="cJ9zlHNANTxVr1JvicmhJmdOENlDCW4ob5yLcxEj1ctIdRzZ5e1qFXMQPM4B8+83ETqeohIp3rCay2yqKCSz1g==" saltValue="5qJh9rRn65xzufF3fKHnX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A8548400-27CD-4E89-A5E5-6C1855967D1E}"/>
    <hyperlink ref="E53" location="INDEX!A1" display="Return to Index" xr:uid="{6F8999DB-A4FB-48B2-B8F3-81222872DD3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BLUE - Bluewater (66/11kV)</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20"/>
  <dimension ref="B1:AI51"/>
  <sheetViews>
    <sheetView showGridLines="0" topLeftCell="A16"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1959</v>
      </c>
      <c r="I3" s="69"/>
      <c r="J3" s="69"/>
      <c r="K3" s="69"/>
      <c r="L3" s="69"/>
      <c r="M3" s="69"/>
      <c r="N3" s="69"/>
      <c r="O3" s="69"/>
      <c r="P3" s="69"/>
      <c r="Q3" s="69"/>
      <c r="R3" s="69"/>
      <c r="U3" s="71" t="s">
        <v>929</v>
      </c>
      <c r="V3" s="69"/>
      <c r="X3" s="72" t="s">
        <v>1528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1960</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1961</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71.3</v>
      </c>
      <c r="J24" s="91"/>
      <c r="K24" s="116">
        <v>71.3</v>
      </c>
      <c r="L24" s="91"/>
      <c r="M24" s="116">
        <v>71.3</v>
      </c>
      <c r="N24" s="91"/>
      <c r="O24" s="116">
        <v>71.3</v>
      </c>
      <c r="P24" s="67"/>
      <c r="Q24" s="91"/>
      <c r="R24" s="116">
        <v>71.3</v>
      </c>
      <c r="S24" s="91"/>
      <c r="T24" s="116">
        <v>80.400000000000006</v>
      </c>
      <c r="U24" s="91"/>
      <c r="V24" s="116">
        <v>80.400000000000006</v>
      </c>
      <c r="W24" s="67"/>
      <c r="X24" s="67"/>
      <c r="Y24" s="67"/>
      <c r="Z24" s="91"/>
      <c r="AA24" s="3">
        <v>80.400000000000006</v>
      </c>
      <c r="AB24" s="92">
        <v>80.400000000000006</v>
      </c>
      <c r="AC24" s="67"/>
      <c r="AD24" s="91"/>
      <c r="AE24" s="4">
        <v>80.400000000000006</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13.4</v>
      </c>
      <c r="J26" s="91"/>
      <c r="K26" s="116">
        <v>13.5</v>
      </c>
      <c r="L26" s="91"/>
      <c r="M26" s="116">
        <v>13.5</v>
      </c>
      <c r="N26" s="91"/>
      <c r="O26" s="116">
        <v>13.6</v>
      </c>
      <c r="P26" s="67"/>
      <c r="Q26" s="91"/>
      <c r="R26" s="116">
        <v>13.6</v>
      </c>
      <c r="S26" s="91"/>
      <c r="T26" s="116">
        <v>15.8</v>
      </c>
      <c r="U26" s="91"/>
      <c r="V26" s="116">
        <v>15.9</v>
      </c>
      <c r="W26" s="67"/>
      <c r="X26" s="67"/>
      <c r="Y26" s="67"/>
      <c r="Z26" s="91"/>
      <c r="AA26" s="3">
        <v>16</v>
      </c>
      <c r="AB26" s="92">
        <v>16.100000000000001</v>
      </c>
      <c r="AC26" s="67"/>
      <c r="AD26" s="91"/>
      <c r="AE26" s="4">
        <v>16.2</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v>
      </c>
      <c r="J29" s="91"/>
      <c r="K29" s="118">
        <v>0.98</v>
      </c>
      <c r="L29" s="91"/>
      <c r="M29" s="118">
        <v>0.98</v>
      </c>
      <c r="N29" s="91"/>
      <c r="O29" s="118">
        <v>0.98</v>
      </c>
      <c r="P29" s="67"/>
      <c r="Q29" s="91"/>
      <c r="R29" s="118">
        <v>0.98</v>
      </c>
      <c r="S29" s="91"/>
      <c r="T29" s="118">
        <v>0.998</v>
      </c>
      <c r="U29" s="91"/>
      <c r="V29" s="118">
        <v>0.998</v>
      </c>
      <c r="W29" s="67"/>
      <c r="X29" s="67"/>
      <c r="Y29" s="67"/>
      <c r="Z29" s="91"/>
      <c r="AA29" s="7">
        <v>0.998</v>
      </c>
      <c r="AB29" s="96">
        <v>0.998</v>
      </c>
      <c r="AC29" s="67"/>
      <c r="AD29" s="91"/>
      <c r="AE29" s="8">
        <v>0.998</v>
      </c>
    </row>
    <row r="30" spans="4:31" ht="13.15" customHeight="1" x14ac:dyDescent="0.25">
      <c r="E30" s="93" t="s">
        <v>40</v>
      </c>
      <c r="F30" s="67"/>
      <c r="G30" s="67"/>
      <c r="H30" s="94"/>
      <c r="I30" s="116">
        <v>40.5</v>
      </c>
      <c r="J30" s="91"/>
      <c r="K30" s="116">
        <v>40.5</v>
      </c>
      <c r="L30" s="91"/>
      <c r="M30" s="116">
        <v>40.5</v>
      </c>
      <c r="N30" s="91"/>
      <c r="O30" s="116">
        <v>40.5</v>
      </c>
      <c r="P30" s="67"/>
      <c r="Q30" s="91"/>
      <c r="R30" s="116">
        <v>40.5</v>
      </c>
      <c r="S30" s="91"/>
      <c r="T30" s="116">
        <v>43.8</v>
      </c>
      <c r="U30" s="91"/>
      <c r="V30" s="116">
        <v>43.8</v>
      </c>
      <c r="W30" s="67"/>
      <c r="X30" s="67"/>
      <c r="Y30" s="67"/>
      <c r="Z30" s="91"/>
      <c r="AA30" s="3">
        <v>43.8</v>
      </c>
      <c r="AB30" s="92">
        <v>43.8</v>
      </c>
      <c r="AC30" s="67"/>
      <c r="AD30" s="91"/>
      <c r="AE30" s="4">
        <v>43.8</v>
      </c>
    </row>
    <row r="31" spans="4:31" ht="13.15" customHeight="1" x14ac:dyDescent="0.25">
      <c r="E31" s="97" t="s">
        <v>44</v>
      </c>
      <c r="F31" s="67"/>
      <c r="G31" s="67"/>
      <c r="H31" s="94"/>
      <c r="I31" s="119">
        <v>12.5</v>
      </c>
      <c r="J31" s="91"/>
      <c r="K31" s="119">
        <v>12.6</v>
      </c>
      <c r="L31" s="91"/>
      <c r="M31" s="119">
        <v>12.6</v>
      </c>
      <c r="N31" s="91"/>
      <c r="O31" s="119">
        <v>12.7</v>
      </c>
      <c r="P31" s="67"/>
      <c r="Q31" s="91"/>
      <c r="R31" s="119">
        <v>12.7</v>
      </c>
      <c r="S31" s="91"/>
      <c r="T31" s="119">
        <v>15.2</v>
      </c>
      <c r="U31" s="91"/>
      <c r="V31" s="119">
        <v>15.3</v>
      </c>
      <c r="W31" s="67"/>
      <c r="X31" s="67"/>
      <c r="Y31" s="67"/>
      <c r="Z31" s="91"/>
      <c r="AA31" s="9">
        <v>15.4</v>
      </c>
      <c r="AB31" s="98">
        <v>15.5</v>
      </c>
      <c r="AC31" s="67"/>
      <c r="AD31" s="91"/>
      <c r="AE31" s="10">
        <v>15.6</v>
      </c>
    </row>
    <row r="32" spans="4:31" ht="20.25" customHeight="1" x14ac:dyDescent="0.25">
      <c r="E32" s="93" t="s">
        <v>948</v>
      </c>
      <c r="F32" s="67"/>
      <c r="G32" s="67"/>
      <c r="H32" s="94"/>
      <c r="I32" s="117">
        <v>0.6</v>
      </c>
      <c r="J32" s="91"/>
      <c r="K32" s="117">
        <v>0.6</v>
      </c>
      <c r="L32" s="91"/>
      <c r="M32" s="117">
        <v>0.6</v>
      </c>
      <c r="N32" s="91"/>
      <c r="O32" s="117">
        <v>0.6</v>
      </c>
      <c r="P32" s="67"/>
      <c r="Q32" s="91"/>
      <c r="R32" s="117">
        <v>0.6</v>
      </c>
      <c r="S32" s="91"/>
      <c r="T32" s="117">
        <v>0.8</v>
      </c>
      <c r="U32" s="91"/>
      <c r="V32" s="117">
        <v>0.8</v>
      </c>
      <c r="W32" s="67"/>
      <c r="X32" s="67"/>
      <c r="Y32" s="67"/>
      <c r="Z32" s="91"/>
      <c r="AA32" s="5">
        <v>0.8</v>
      </c>
      <c r="AB32" s="95">
        <v>0.8</v>
      </c>
      <c r="AC32" s="67"/>
      <c r="AD32" s="91"/>
      <c r="AE32" s="6">
        <v>0.8</v>
      </c>
    </row>
    <row r="33" spans="5:31" ht="20.25" customHeight="1" x14ac:dyDescent="0.25">
      <c r="E33" s="93" t="s">
        <v>949</v>
      </c>
      <c r="F33" s="67"/>
      <c r="G33" s="67"/>
      <c r="H33" s="94"/>
      <c r="I33" s="117" t="s">
        <v>1002</v>
      </c>
      <c r="J33" s="91"/>
      <c r="K33" s="117" t="s">
        <v>1002</v>
      </c>
      <c r="L33" s="91"/>
      <c r="M33" s="117" t="s">
        <v>1002</v>
      </c>
      <c r="N33" s="91"/>
      <c r="O33" s="117" t="s">
        <v>1002</v>
      </c>
      <c r="P33" s="67"/>
      <c r="Q33" s="91"/>
      <c r="R33" s="117" t="s">
        <v>1002</v>
      </c>
      <c r="S33" s="91"/>
      <c r="T33" s="117" t="s">
        <v>1002</v>
      </c>
      <c r="U33" s="91"/>
      <c r="V33" s="117" t="s">
        <v>1002</v>
      </c>
      <c r="W33" s="67"/>
      <c r="X33" s="67"/>
      <c r="Y33" s="67"/>
      <c r="Z33" s="91"/>
      <c r="AA33" s="5" t="s">
        <v>1002</v>
      </c>
      <c r="AB33" s="95" t="s">
        <v>1002</v>
      </c>
      <c r="AC33" s="67"/>
      <c r="AD33" s="91"/>
      <c r="AE33" s="6" t="s">
        <v>1002</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6.25" customHeight="1" x14ac:dyDescent="0.25">
      <c r="E41" s="133" t="s">
        <v>951</v>
      </c>
      <c r="F41" s="134"/>
      <c r="G41" s="134"/>
      <c r="H41" s="135"/>
      <c r="I41" s="160">
        <v>40</v>
      </c>
      <c r="J41" s="161"/>
      <c r="K41" s="160">
        <v>40</v>
      </c>
      <c r="L41" s="161"/>
      <c r="M41" s="160">
        <v>40</v>
      </c>
      <c r="N41" s="161"/>
      <c r="O41" s="160">
        <v>40</v>
      </c>
      <c r="P41" s="134"/>
      <c r="Q41" s="161"/>
      <c r="R41" s="160">
        <v>40</v>
      </c>
      <c r="S41" s="161"/>
      <c r="T41" s="160">
        <v>40</v>
      </c>
      <c r="U41" s="161"/>
      <c r="V41" s="160">
        <v>40</v>
      </c>
      <c r="W41" s="134"/>
      <c r="X41" s="134"/>
      <c r="Y41" s="134"/>
      <c r="Z41" s="161"/>
      <c r="AA41" s="28">
        <v>40</v>
      </c>
      <c r="AB41" s="162">
        <v>40</v>
      </c>
      <c r="AC41" s="134"/>
      <c r="AD41" s="161"/>
      <c r="AE41" s="29">
        <v>40</v>
      </c>
    </row>
    <row r="42" spans="5:31" ht="29.25" customHeight="1" x14ac:dyDescent="0.25">
      <c r="E42" s="133" t="s">
        <v>85</v>
      </c>
      <c r="F42" s="134"/>
      <c r="G42" s="134"/>
      <c r="H42" s="135"/>
      <c r="I42" s="160">
        <v>20</v>
      </c>
      <c r="J42" s="161"/>
      <c r="K42" s="160">
        <v>20</v>
      </c>
      <c r="L42" s="161"/>
      <c r="M42" s="160">
        <v>20</v>
      </c>
      <c r="N42" s="161"/>
      <c r="O42" s="160">
        <v>20</v>
      </c>
      <c r="P42" s="134"/>
      <c r="Q42" s="161"/>
      <c r="R42" s="160">
        <v>20</v>
      </c>
      <c r="S42" s="161"/>
      <c r="T42" s="160">
        <v>20</v>
      </c>
      <c r="U42" s="161"/>
      <c r="V42" s="160">
        <v>20</v>
      </c>
      <c r="W42" s="134"/>
      <c r="X42" s="134"/>
      <c r="Y42" s="134"/>
      <c r="Z42" s="161"/>
      <c r="AA42" s="28">
        <v>20</v>
      </c>
      <c r="AB42" s="162">
        <v>20</v>
      </c>
      <c r="AC42" s="134"/>
      <c r="AD42" s="161"/>
      <c r="AE42" s="29">
        <v>20</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hX7QRMl3ZRZXbWy9aAINzsoBDpNwcVcZd+J0rMc6D2y9lP7Kk9mIKFowe5XIU38HeC4mh8c8VxJXrNKlBuwLeQ==" saltValue="65WlAydSi4NliZY8yMDCU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6344DC24-42B8-43AC-ACEE-2943EC7C4B78}"/>
    <hyperlink ref="E51" location="INDEX!A1" display="Return to Index" xr:uid="{9FBE0A22-82C8-4D6C-B499-7763A694C13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STAN - Stanthorpe BSP (110/33kV)</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58"/>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1962</v>
      </c>
      <c r="J3" s="69"/>
      <c r="K3" s="69"/>
      <c r="L3" s="69"/>
      <c r="M3" s="69"/>
      <c r="N3" s="69"/>
      <c r="O3" s="69"/>
      <c r="P3" s="69"/>
      <c r="Q3" s="69"/>
      <c r="R3" s="69"/>
      <c r="S3" s="69"/>
      <c r="V3" s="71" t="s">
        <v>929</v>
      </c>
      <c r="W3" s="69"/>
      <c r="Y3" s="72" t="s">
        <v>1839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1963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1709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1964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23.4</v>
      </c>
      <c r="K26" s="91"/>
      <c r="L26" s="116">
        <v>23.4</v>
      </c>
      <c r="M26" s="91"/>
      <c r="N26" s="116">
        <v>23.4</v>
      </c>
      <c r="O26" s="91"/>
      <c r="P26" s="116">
        <v>23.4</v>
      </c>
      <c r="Q26" s="67"/>
      <c r="R26" s="91"/>
      <c r="S26" s="116">
        <v>23.4</v>
      </c>
      <c r="T26" s="91"/>
      <c r="U26" s="116">
        <v>25.3</v>
      </c>
      <c r="V26" s="91"/>
      <c r="W26" s="116">
        <v>25.3</v>
      </c>
      <c r="X26" s="67"/>
      <c r="Y26" s="67"/>
      <c r="Z26" s="67"/>
      <c r="AA26" s="91"/>
      <c r="AB26" s="3">
        <v>25.3</v>
      </c>
      <c r="AC26" s="92">
        <v>25.3</v>
      </c>
      <c r="AD26" s="67"/>
      <c r="AE26" s="91"/>
      <c r="AF26" s="4">
        <v>25.3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10.8</v>
      </c>
      <c r="K28" s="91"/>
      <c r="L28" s="116">
        <v>10.8</v>
      </c>
      <c r="M28" s="91"/>
      <c r="N28" s="116">
        <v>10.9</v>
      </c>
      <c r="O28" s="91"/>
      <c r="P28" s="116">
        <v>10.9</v>
      </c>
      <c r="Q28" s="67"/>
      <c r="R28" s="91"/>
      <c r="S28" s="116">
        <v>10.9</v>
      </c>
      <c r="T28" s="91"/>
      <c r="U28" s="116">
        <v>13.1</v>
      </c>
      <c r="V28" s="91"/>
      <c r="W28" s="116">
        <v>13.1</v>
      </c>
      <c r="X28" s="67"/>
      <c r="Y28" s="67"/>
      <c r="Z28" s="67"/>
      <c r="AA28" s="91"/>
      <c r="AB28" s="3">
        <v>13.2</v>
      </c>
      <c r="AC28" s="92">
        <v>13.3</v>
      </c>
      <c r="AD28" s="67"/>
      <c r="AE28" s="91"/>
      <c r="AF28" s="4">
        <v>13.4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0.97299999999999998</v>
      </c>
      <c r="K31" s="91"/>
      <c r="L31" s="118">
        <v>0.97299999999999998</v>
      </c>
      <c r="M31" s="91"/>
      <c r="N31" s="118">
        <v>0.97299999999999998</v>
      </c>
      <c r="O31" s="91"/>
      <c r="P31" s="118">
        <v>0.97299999999999998</v>
      </c>
      <c r="Q31" s="67"/>
      <c r="R31" s="91"/>
      <c r="S31" s="118">
        <v>0.97299999999999998</v>
      </c>
      <c r="T31" s="91"/>
      <c r="U31" s="118">
        <v>0.99199999999999999</v>
      </c>
      <c r="V31" s="91"/>
      <c r="W31" s="118">
        <v>0.99199999999999999</v>
      </c>
      <c r="X31" s="67"/>
      <c r="Y31" s="67"/>
      <c r="Z31" s="67"/>
      <c r="AA31" s="91"/>
      <c r="AB31" s="7">
        <v>0.99199999999999999</v>
      </c>
      <c r="AC31" s="96">
        <v>0.99199999999999999</v>
      </c>
      <c r="AD31" s="67"/>
      <c r="AE31" s="91"/>
      <c r="AF31" s="8">
        <v>0.99199999999999999</v>
      </c>
    </row>
    <row r="32" spans="4:32" ht="13.15" customHeight="1" x14ac:dyDescent="0.25">
      <c r="E32" s="93" t="s">
        <v>40</v>
      </c>
      <c r="F32" s="67"/>
      <c r="G32" s="67"/>
      <c r="H32" s="67"/>
      <c r="I32" s="94"/>
      <c r="J32" s="116">
        <v>13</v>
      </c>
      <c r="K32" s="91"/>
      <c r="L32" s="116">
        <v>13</v>
      </c>
      <c r="M32" s="91"/>
      <c r="N32" s="116">
        <v>13</v>
      </c>
      <c r="O32" s="91"/>
      <c r="P32" s="116">
        <v>13</v>
      </c>
      <c r="Q32" s="67"/>
      <c r="R32" s="91"/>
      <c r="S32" s="116">
        <v>13</v>
      </c>
      <c r="T32" s="91"/>
      <c r="U32" s="116">
        <v>14</v>
      </c>
      <c r="V32" s="91"/>
      <c r="W32" s="116">
        <v>14</v>
      </c>
      <c r="X32" s="67"/>
      <c r="Y32" s="67"/>
      <c r="Z32" s="67"/>
      <c r="AA32" s="91"/>
      <c r="AB32" s="3">
        <v>14</v>
      </c>
      <c r="AC32" s="92">
        <v>14</v>
      </c>
      <c r="AD32" s="67"/>
      <c r="AE32" s="91"/>
      <c r="AF32" s="4">
        <v>14</v>
      </c>
    </row>
    <row r="33" spans="5:32" ht="13.15" customHeight="1" x14ac:dyDescent="0.25">
      <c r="E33" s="97" t="s">
        <v>44</v>
      </c>
      <c r="F33" s="67"/>
      <c r="G33" s="67"/>
      <c r="H33" s="67"/>
      <c r="I33" s="94"/>
      <c r="J33" s="119">
        <v>10</v>
      </c>
      <c r="K33" s="91"/>
      <c r="L33" s="119">
        <v>10.1</v>
      </c>
      <c r="M33" s="91"/>
      <c r="N33" s="119">
        <v>10.1</v>
      </c>
      <c r="O33" s="91"/>
      <c r="P33" s="119">
        <v>10.199999999999999</v>
      </c>
      <c r="Q33" s="67"/>
      <c r="R33" s="91"/>
      <c r="S33" s="119">
        <v>10.199999999999999</v>
      </c>
      <c r="T33" s="91"/>
      <c r="U33" s="119">
        <v>12.5</v>
      </c>
      <c r="V33" s="91"/>
      <c r="W33" s="119">
        <v>12.6</v>
      </c>
      <c r="X33" s="67"/>
      <c r="Y33" s="67"/>
      <c r="Z33" s="67"/>
      <c r="AA33" s="91"/>
      <c r="AB33" s="9">
        <v>12.7</v>
      </c>
      <c r="AC33" s="98">
        <v>12.7</v>
      </c>
      <c r="AD33" s="67"/>
      <c r="AE33" s="91"/>
      <c r="AF33" s="10">
        <v>12.8</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20</v>
      </c>
      <c r="K43" s="103"/>
      <c r="L43" s="102">
        <v>20</v>
      </c>
      <c r="M43" s="103"/>
      <c r="N43" s="102">
        <v>20</v>
      </c>
      <c r="O43" s="103"/>
      <c r="P43" s="102">
        <v>20</v>
      </c>
      <c r="Q43" s="100"/>
      <c r="R43" s="103"/>
      <c r="S43" s="102">
        <v>20</v>
      </c>
      <c r="T43" s="103"/>
      <c r="U43" s="113">
        <v>20</v>
      </c>
      <c r="V43" s="114"/>
      <c r="W43" s="102">
        <v>20</v>
      </c>
      <c r="X43" s="100"/>
      <c r="Y43" s="100"/>
      <c r="Z43" s="100"/>
      <c r="AA43" s="103"/>
      <c r="AB43" s="18">
        <v>20</v>
      </c>
      <c r="AC43" s="102">
        <v>20</v>
      </c>
      <c r="AD43" s="100"/>
      <c r="AE43" s="103"/>
      <c r="AF43" s="19">
        <v>20</v>
      </c>
    </row>
    <row r="44" spans="5:32" ht="22.5" customHeight="1" x14ac:dyDescent="0.25">
      <c r="E44" s="99" t="s">
        <v>85</v>
      </c>
      <c r="F44" s="100"/>
      <c r="G44" s="100"/>
      <c r="H44" s="100"/>
      <c r="I44" s="101"/>
      <c r="J44" s="102">
        <v>10</v>
      </c>
      <c r="K44" s="103"/>
      <c r="L44" s="102">
        <v>10</v>
      </c>
      <c r="M44" s="103"/>
      <c r="N44" s="102">
        <v>10</v>
      </c>
      <c r="O44" s="103"/>
      <c r="P44" s="102">
        <v>10</v>
      </c>
      <c r="Q44" s="100"/>
      <c r="R44" s="103"/>
      <c r="S44" s="102">
        <v>10</v>
      </c>
      <c r="T44" s="103"/>
      <c r="U44" s="102">
        <v>10</v>
      </c>
      <c r="V44" s="103"/>
      <c r="W44" s="102">
        <v>10</v>
      </c>
      <c r="X44" s="100"/>
      <c r="Y44" s="100"/>
      <c r="Z44" s="100"/>
      <c r="AA44" s="103"/>
      <c r="AB44" s="18">
        <v>10</v>
      </c>
      <c r="AC44" s="102">
        <v>10</v>
      </c>
      <c r="AD44" s="100"/>
      <c r="AE44" s="103"/>
      <c r="AF44" s="19">
        <v>10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GQAnACfGFD8J+m8GGWIfkKKb4huH/w8u7/ESFSCRy/LAlwEebJlUyuq12HUO98L295ZXKnip+S0FlIw0x3arQ==" saltValue="sMVd3ZHzlzQBWBnf4fEaq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E93B2A6-B330-4834-9B84-E1F586951848}"/>
    <hyperlink ref="E53" location="INDEX!A1" display="Return to Index" xr:uid="{0195C7DB-EEDB-4ED9-A075-181E5861A0D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STTO - Stanthorpe Town (33/11kV)</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59"/>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1965</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76.7</v>
      </c>
      <c r="K26" s="91"/>
      <c r="L26" s="116">
        <v>76.7</v>
      </c>
      <c r="M26" s="91"/>
      <c r="N26" s="116">
        <v>76.7</v>
      </c>
      <c r="O26" s="91"/>
      <c r="P26" s="116">
        <v>76.7</v>
      </c>
      <c r="Q26" s="67"/>
      <c r="R26" s="91"/>
      <c r="S26" s="116">
        <v>76.7</v>
      </c>
      <c r="T26" s="91"/>
      <c r="U26" s="116">
        <v>81.599999999999994</v>
      </c>
      <c r="V26" s="91"/>
      <c r="W26" s="116">
        <v>81.599999999999994</v>
      </c>
      <c r="X26" s="67"/>
      <c r="Y26" s="67"/>
      <c r="Z26" s="67"/>
      <c r="AA26" s="91"/>
      <c r="AB26" s="3">
        <v>81.599999999999994</v>
      </c>
      <c r="AC26" s="92">
        <v>81.599999999999994</v>
      </c>
      <c r="AD26" s="67"/>
      <c r="AE26" s="91"/>
      <c r="AF26" s="4">
        <v>81.599999999999994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26.9</v>
      </c>
      <c r="K28" s="91"/>
      <c r="L28" s="116">
        <v>27.5</v>
      </c>
      <c r="M28" s="91"/>
      <c r="N28" s="116">
        <v>28.1</v>
      </c>
      <c r="O28" s="91"/>
      <c r="P28" s="116">
        <v>13.5</v>
      </c>
      <c r="Q28" s="67"/>
      <c r="R28" s="91"/>
      <c r="S28" s="116">
        <v>14</v>
      </c>
      <c r="T28" s="91"/>
      <c r="U28" s="116">
        <v>26.2</v>
      </c>
      <c r="V28" s="91"/>
      <c r="W28" s="116">
        <v>26.7</v>
      </c>
      <c r="X28" s="67"/>
      <c r="Y28" s="67"/>
      <c r="Z28" s="67"/>
      <c r="AA28" s="91"/>
      <c r="AB28" s="3">
        <v>27.3</v>
      </c>
      <c r="AC28" s="92">
        <v>27.9</v>
      </c>
      <c r="AD28" s="67"/>
      <c r="AE28" s="91"/>
      <c r="AF28" s="4">
        <v>13.4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0.97099999999999997</v>
      </c>
      <c r="K31" s="91"/>
      <c r="L31" s="118">
        <v>0.97099999999999997</v>
      </c>
      <c r="M31" s="91"/>
      <c r="N31" s="118">
        <v>0.97099999999999997</v>
      </c>
      <c r="O31" s="91"/>
      <c r="P31" s="118">
        <v>0.97099999999999997</v>
      </c>
      <c r="Q31" s="67"/>
      <c r="R31" s="91"/>
      <c r="S31" s="118">
        <v>0.97099999999999997</v>
      </c>
      <c r="T31" s="91"/>
      <c r="U31" s="118">
        <v>0.96299999999999997</v>
      </c>
      <c r="V31" s="91"/>
      <c r="W31" s="118">
        <v>0.96299999999999997</v>
      </c>
      <c r="X31" s="67"/>
      <c r="Y31" s="67"/>
      <c r="Z31" s="67"/>
      <c r="AA31" s="91"/>
      <c r="AB31" s="7">
        <v>0.96299999999999997</v>
      </c>
      <c r="AC31" s="96">
        <v>0.96299999999999997</v>
      </c>
      <c r="AD31" s="67"/>
      <c r="AE31" s="91"/>
      <c r="AF31" s="8">
        <v>0.96299999999999997</v>
      </c>
    </row>
    <row r="32" spans="4:32" ht="13.15" customHeight="1" x14ac:dyDescent="0.25">
      <c r="E32" s="93" t="s">
        <v>40</v>
      </c>
      <c r="F32" s="67"/>
      <c r="G32" s="67"/>
      <c r="H32" s="67"/>
      <c r="I32" s="94"/>
      <c r="J32" s="116">
        <v>45.5</v>
      </c>
      <c r="K32" s="91"/>
      <c r="L32" s="116">
        <v>45.5</v>
      </c>
      <c r="M32" s="91"/>
      <c r="N32" s="116">
        <v>45.5</v>
      </c>
      <c r="O32" s="91"/>
      <c r="P32" s="116">
        <v>45.5</v>
      </c>
      <c r="Q32" s="67"/>
      <c r="R32" s="91"/>
      <c r="S32" s="116">
        <v>45.5</v>
      </c>
      <c r="T32" s="91"/>
      <c r="U32" s="116">
        <v>47.2</v>
      </c>
      <c r="V32" s="91"/>
      <c r="W32" s="116">
        <v>47.2</v>
      </c>
      <c r="X32" s="67"/>
      <c r="Y32" s="67"/>
      <c r="Z32" s="67"/>
      <c r="AA32" s="91"/>
      <c r="AB32" s="3">
        <v>47.2</v>
      </c>
      <c r="AC32" s="92">
        <v>47.2</v>
      </c>
      <c r="AD32" s="67"/>
      <c r="AE32" s="91"/>
      <c r="AF32" s="4">
        <v>47.2</v>
      </c>
    </row>
    <row r="33" spans="5:32" ht="13.15" customHeight="1" x14ac:dyDescent="0.25">
      <c r="E33" s="97" t="s">
        <v>44</v>
      </c>
      <c r="F33" s="67"/>
      <c r="G33" s="67"/>
      <c r="H33" s="67"/>
      <c r="I33" s="94"/>
      <c r="J33" s="119">
        <v>26.2</v>
      </c>
      <c r="K33" s="91"/>
      <c r="L33" s="119">
        <v>26.8</v>
      </c>
      <c r="M33" s="91"/>
      <c r="N33" s="119">
        <v>27.4</v>
      </c>
      <c r="O33" s="91"/>
      <c r="P33" s="119">
        <v>12.8</v>
      </c>
      <c r="Q33" s="67"/>
      <c r="R33" s="91"/>
      <c r="S33" s="119">
        <v>13.3</v>
      </c>
      <c r="T33" s="91"/>
      <c r="U33" s="119">
        <v>25.1</v>
      </c>
      <c r="V33" s="91"/>
      <c r="W33" s="119">
        <v>25.6</v>
      </c>
      <c r="X33" s="67"/>
      <c r="Y33" s="67"/>
      <c r="Z33" s="67"/>
      <c r="AA33" s="91"/>
      <c r="AB33" s="9">
        <v>26.2</v>
      </c>
      <c r="AC33" s="98">
        <v>26.8</v>
      </c>
      <c r="AD33" s="67"/>
      <c r="AE33" s="91"/>
      <c r="AF33" s="10">
        <v>12.3</v>
      </c>
    </row>
    <row r="34" spans="5:32" ht="20.25" customHeight="1" x14ac:dyDescent="0.25">
      <c r="E34" s="93" t="s">
        <v>948</v>
      </c>
      <c r="F34" s="67"/>
      <c r="G34" s="67"/>
      <c r="H34" s="67"/>
      <c r="I34" s="94"/>
      <c r="J34" s="117">
        <v>1.3</v>
      </c>
      <c r="K34" s="91"/>
      <c r="L34" s="117">
        <v>1.3</v>
      </c>
      <c r="M34" s="91"/>
      <c r="N34" s="117">
        <v>1.4</v>
      </c>
      <c r="O34" s="91"/>
      <c r="P34" s="117">
        <v>0.6</v>
      </c>
      <c r="Q34" s="67"/>
      <c r="R34" s="91"/>
      <c r="S34" s="117">
        <v>0.7</v>
      </c>
      <c r="T34" s="91"/>
      <c r="U34" s="117">
        <v>1.3</v>
      </c>
      <c r="V34" s="91"/>
      <c r="W34" s="117">
        <v>1.3</v>
      </c>
      <c r="X34" s="67"/>
      <c r="Y34" s="67"/>
      <c r="Z34" s="67"/>
      <c r="AA34" s="91"/>
      <c r="AB34" s="5">
        <v>1.3</v>
      </c>
      <c r="AC34" s="95">
        <v>1.3</v>
      </c>
      <c r="AD34" s="67"/>
      <c r="AE34" s="91"/>
      <c r="AF34" s="6">
        <v>0.6</v>
      </c>
    </row>
    <row r="35" spans="5:32" ht="20.25" customHeight="1" x14ac:dyDescent="0.25">
      <c r="E35" s="93" t="s">
        <v>949</v>
      </c>
      <c r="F35" s="67"/>
      <c r="G35" s="67"/>
      <c r="H35" s="67"/>
      <c r="I35" s="94"/>
      <c r="J35" s="117" t="s">
        <v>1775</v>
      </c>
      <c r="K35" s="91"/>
      <c r="L35" s="117" t="s">
        <v>1775</v>
      </c>
      <c r="M35" s="91"/>
      <c r="N35" s="117" t="s">
        <v>1775</v>
      </c>
      <c r="O35" s="91"/>
      <c r="P35" s="117" t="s">
        <v>1775</v>
      </c>
      <c r="Q35" s="67"/>
      <c r="R35" s="91"/>
      <c r="S35" s="117" t="s">
        <v>1775</v>
      </c>
      <c r="T35" s="91"/>
      <c r="U35" s="117" t="s">
        <v>1775</v>
      </c>
      <c r="V35" s="91"/>
      <c r="W35" s="117" t="s">
        <v>1775</v>
      </c>
      <c r="X35" s="67"/>
      <c r="Y35" s="67"/>
      <c r="Z35" s="67"/>
      <c r="AA35" s="91"/>
      <c r="AB35" s="5" t="s">
        <v>1775</v>
      </c>
      <c r="AC35" s="95" t="s">
        <v>1775</v>
      </c>
      <c r="AD35" s="67"/>
      <c r="AE35" s="91"/>
      <c r="AF35" s="6" t="s">
        <v>1775</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42</v>
      </c>
      <c r="K43" s="121"/>
      <c r="L43" s="120">
        <v>42</v>
      </c>
      <c r="M43" s="121"/>
      <c r="N43" s="120">
        <v>42</v>
      </c>
      <c r="O43" s="121"/>
      <c r="P43" s="120">
        <v>42</v>
      </c>
      <c r="Q43" s="122"/>
      <c r="R43" s="121"/>
      <c r="S43" s="120">
        <v>42</v>
      </c>
      <c r="T43" s="121"/>
      <c r="U43" s="125">
        <v>42</v>
      </c>
      <c r="V43" s="126"/>
      <c r="W43" s="120">
        <v>42</v>
      </c>
      <c r="X43" s="122"/>
      <c r="Y43" s="122"/>
      <c r="Z43" s="122"/>
      <c r="AA43" s="121"/>
      <c r="AB43" s="23">
        <v>42</v>
      </c>
      <c r="AC43" s="120">
        <v>42</v>
      </c>
      <c r="AD43" s="122"/>
      <c r="AE43" s="121"/>
      <c r="AF43" s="24">
        <v>42</v>
      </c>
    </row>
    <row r="44" spans="5:32" ht="22.5" customHeight="1" x14ac:dyDescent="0.25">
      <c r="E44" s="99" t="s">
        <v>85</v>
      </c>
      <c r="F44" s="100"/>
      <c r="G44" s="100"/>
      <c r="H44" s="100"/>
      <c r="I44" s="101"/>
      <c r="J44" s="120">
        <v>21</v>
      </c>
      <c r="K44" s="121"/>
      <c r="L44" s="120">
        <v>21</v>
      </c>
      <c r="M44" s="121"/>
      <c r="N44" s="120">
        <v>21</v>
      </c>
      <c r="O44" s="121"/>
      <c r="P44" s="120">
        <v>21</v>
      </c>
      <c r="Q44" s="122"/>
      <c r="R44" s="121"/>
      <c r="S44" s="120">
        <v>21</v>
      </c>
      <c r="T44" s="121"/>
      <c r="U44" s="120">
        <v>21</v>
      </c>
      <c r="V44" s="121"/>
      <c r="W44" s="120">
        <v>21</v>
      </c>
      <c r="X44" s="122"/>
      <c r="Y44" s="122"/>
      <c r="Z44" s="122"/>
      <c r="AA44" s="121"/>
      <c r="AB44" s="23">
        <v>21</v>
      </c>
      <c r="AC44" s="120">
        <v>21</v>
      </c>
      <c r="AD44" s="122"/>
      <c r="AE44" s="121"/>
      <c r="AF44" s="24">
        <v>21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FWAPZu96kZEMzH35P12/HhC8wK72ks5dVonNGf3nEM7iqYN9QZIhHuZpJ6MIk/YifoLlNBrfSvimFmfjQiscg==" saltValue="cPBpWiIHlGu0KkAHORxBo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E3E492F-2C91-4E5E-BB6D-815C7510FA37}"/>
    <hyperlink ref="E53" location="INDEX!A1" display="Return to Index" xr:uid="{03AF4A9C-C10E-43E8-B864-0AA5A01B2E1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STUA - Stuart (66/11kV)</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0"/>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1968</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1969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1209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1970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80</v>
      </c>
      <c r="K26" s="91"/>
      <c r="L26" s="116">
        <v>80</v>
      </c>
      <c r="M26" s="91"/>
      <c r="N26" s="116">
        <v>80</v>
      </c>
      <c r="O26" s="91"/>
      <c r="P26" s="116">
        <v>80</v>
      </c>
      <c r="Q26" s="67"/>
      <c r="R26" s="91"/>
      <c r="S26" s="116">
        <v>80</v>
      </c>
      <c r="T26" s="91"/>
      <c r="U26" s="116">
        <v>80</v>
      </c>
      <c r="V26" s="91"/>
      <c r="W26" s="116">
        <v>80</v>
      </c>
      <c r="X26" s="67"/>
      <c r="Y26" s="67"/>
      <c r="Z26" s="67"/>
      <c r="AA26" s="91"/>
      <c r="AB26" s="3">
        <v>80</v>
      </c>
      <c r="AC26" s="92">
        <v>80</v>
      </c>
      <c r="AD26" s="67"/>
      <c r="AE26" s="91"/>
      <c r="AF26" s="4">
        <v>80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1.8</v>
      </c>
      <c r="O28" s="91"/>
      <c r="P28" s="116">
        <v>1.8</v>
      </c>
      <c r="Q28" s="67"/>
      <c r="R28" s="91"/>
      <c r="S28" s="116">
        <v>1.8</v>
      </c>
      <c r="T28" s="91"/>
      <c r="U28" s="116">
        <v>0.6</v>
      </c>
      <c r="V28" s="91"/>
      <c r="W28" s="116">
        <v>0.6</v>
      </c>
      <c r="X28" s="67"/>
      <c r="Y28" s="67"/>
      <c r="Z28" s="67"/>
      <c r="AA28" s="91"/>
      <c r="AB28" s="3">
        <v>0.6</v>
      </c>
      <c r="AC28" s="92">
        <v>0.6</v>
      </c>
      <c r="AD28" s="67"/>
      <c r="AE28" s="91"/>
      <c r="AF28" s="4">
        <v>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0.995</v>
      </c>
      <c r="K31" s="91"/>
      <c r="L31" s="118">
        <v>0.995</v>
      </c>
      <c r="M31" s="91"/>
      <c r="N31" s="118">
        <v>0.995</v>
      </c>
      <c r="O31" s="91"/>
      <c r="P31" s="118">
        <v>0.995</v>
      </c>
      <c r="Q31" s="67"/>
      <c r="R31" s="91"/>
      <c r="S31" s="118">
        <v>0.995</v>
      </c>
      <c r="T31" s="91"/>
      <c r="U31" s="118">
        <v>0.93600000000000005</v>
      </c>
      <c r="V31" s="91"/>
      <c r="W31" s="118">
        <v>0.93600000000000005</v>
      </c>
      <c r="X31" s="67"/>
      <c r="Y31" s="67"/>
      <c r="Z31" s="67"/>
      <c r="AA31" s="91"/>
      <c r="AB31" s="7">
        <v>0.93600000000000005</v>
      </c>
      <c r="AC31" s="96">
        <v>0.93600000000000005</v>
      </c>
      <c r="AD31" s="67"/>
      <c r="AE31" s="91"/>
      <c r="AF31" s="8">
        <v>0.93600000000000005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1.7</v>
      </c>
      <c r="K33" s="91"/>
      <c r="L33" s="119">
        <v>1.7</v>
      </c>
      <c r="M33" s="91"/>
      <c r="N33" s="119">
        <v>1.7</v>
      </c>
      <c r="O33" s="91"/>
      <c r="P33" s="119">
        <v>1.8</v>
      </c>
      <c r="Q33" s="67"/>
      <c r="R33" s="91"/>
      <c r="S33" s="119">
        <v>1.8</v>
      </c>
      <c r="T33" s="91"/>
      <c r="U33" s="119">
        <v>0.6</v>
      </c>
      <c r="V33" s="91"/>
      <c r="W33" s="119">
        <v>0.6</v>
      </c>
      <c r="X33" s="67"/>
      <c r="Y33" s="67"/>
      <c r="Z33" s="67"/>
      <c r="AA33" s="91"/>
      <c r="AB33" s="9">
        <v>0.6</v>
      </c>
      <c r="AC33" s="98">
        <v>0.6</v>
      </c>
      <c r="AD33" s="67"/>
      <c r="AE33" s="91"/>
      <c r="AF33" s="10">
        <v>0.6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1971</v>
      </c>
      <c r="K35" s="91"/>
      <c r="L35" s="117" t="s">
        <v>1971</v>
      </c>
      <c r="M35" s="91"/>
      <c r="N35" s="117" t="s">
        <v>1971</v>
      </c>
      <c r="O35" s="91"/>
      <c r="P35" s="117" t="s">
        <v>1971</v>
      </c>
      <c r="Q35" s="67"/>
      <c r="R35" s="91"/>
      <c r="S35" s="117" t="s">
        <v>1971</v>
      </c>
      <c r="T35" s="91"/>
      <c r="U35" s="117" t="s">
        <v>1971</v>
      </c>
      <c r="V35" s="91"/>
      <c r="W35" s="117" t="s">
        <v>1971</v>
      </c>
      <c r="X35" s="67"/>
      <c r="Y35" s="67"/>
      <c r="Z35" s="67"/>
      <c r="AA35" s="91"/>
      <c r="AB35" s="5" t="s">
        <v>1971</v>
      </c>
      <c r="AC35" s="95" t="s">
        <v>1971</v>
      </c>
      <c r="AD35" s="67"/>
      <c r="AE35" s="91"/>
      <c r="AF35" s="6" t="s">
        <v>1971</v>
      </c>
    </row>
    <row r="36" spans="5:32" ht="13.15" customHeight="1" x14ac:dyDescent="0.25">
      <c r="E36" s="93" t="s">
        <v>56</v>
      </c>
      <c r="F36" s="67"/>
      <c r="G36" s="67"/>
      <c r="H36" s="67"/>
      <c r="I36" s="94"/>
      <c r="J36" s="116">
        <v>1.7</v>
      </c>
      <c r="K36" s="91"/>
      <c r="L36" s="116">
        <v>1.7</v>
      </c>
      <c r="M36" s="91"/>
      <c r="N36" s="116">
        <v>1.7</v>
      </c>
      <c r="O36" s="91"/>
      <c r="P36" s="116">
        <v>1.8</v>
      </c>
      <c r="Q36" s="67"/>
      <c r="R36" s="91"/>
      <c r="S36" s="116">
        <v>1.8</v>
      </c>
      <c r="T36" s="91"/>
      <c r="U36" s="116">
        <v>0.6</v>
      </c>
      <c r="V36" s="91"/>
      <c r="W36" s="116">
        <v>0.6</v>
      </c>
      <c r="X36" s="67"/>
      <c r="Y36" s="67"/>
      <c r="Z36" s="67"/>
      <c r="AA36" s="91"/>
      <c r="AB36" s="3">
        <v>0.6</v>
      </c>
      <c r="AC36" s="92">
        <v>0.6</v>
      </c>
      <c r="AD36" s="67"/>
      <c r="AE36" s="91"/>
      <c r="AF36" s="4">
        <v>0.6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c r="K43" s="129"/>
      <c r="L43" s="128">
        <f>J43</f>
        <v>0</v>
      </c>
      <c r="M43" s="129"/>
      <c r="N43" s="128">
        <f>J43</f>
        <v>0</v>
      </c>
      <c r="O43" s="129"/>
      <c r="P43" s="128">
        <f>J43</f>
        <v>0</v>
      </c>
      <c r="Q43" s="130"/>
      <c r="R43" s="129"/>
      <c r="S43" s="128">
        <f>J43</f>
        <v>0</v>
      </c>
      <c r="T43" s="129"/>
      <c r="U43" s="131">
        <f>J43</f>
        <v>0</v>
      </c>
      <c r="V43" s="132"/>
      <c r="W43" s="128">
        <f>J43</f>
        <v>0</v>
      </c>
      <c r="X43" s="130"/>
      <c r="Y43" s="130"/>
      <c r="Z43" s="130"/>
      <c r="AA43" s="129"/>
      <c r="AB43" s="54">
        <f>J43</f>
        <v>0</v>
      </c>
      <c r="AC43" s="128">
        <f>J43</f>
        <v>0</v>
      </c>
      <c r="AD43" s="130"/>
      <c r="AE43" s="129"/>
      <c r="AF43" s="21">
        <f>J43</f>
        <v>0</v>
      </c>
    </row>
    <row r="44" spans="5:32" ht="22.5" customHeight="1" x14ac:dyDescent="0.25">
      <c r="E44" s="99" t="s">
        <v>85</v>
      </c>
      <c r="F44" s="100"/>
      <c r="G44" s="100"/>
      <c r="H44" s="100"/>
      <c r="I44" s="101"/>
      <c r="J44" s="128"/>
      <c r="K44" s="129"/>
      <c r="L44" s="128">
        <f>J44</f>
        <v>0</v>
      </c>
      <c r="M44" s="129"/>
      <c r="N44" s="128">
        <f>J44</f>
        <v>0</v>
      </c>
      <c r="O44" s="129"/>
      <c r="P44" s="128">
        <f>J44</f>
        <v>0</v>
      </c>
      <c r="Q44" s="130"/>
      <c r="R44" s="129"/>
      <c r="S44" s="128">
        <f>J44</f>
        <v>0</v>
      </c>
      <c r="T44" s="129"/>
      <c r="U44" s="128">
        <f>J44</f>
        <v>0</v>
      </c>
      <c r="V44" s="129"/>
      <c r="W44" s="128">
        <f>J44</f>
        <v>0</v>
      </c>
      <c r="X44" s="130"/>
      <c r="Y44" s="130"/>
      <c r="Z44" s="130"/>
      <c r="AA44" s="129"/>
      <c r="AB44" s="54">
        <f>J44</f>
        <v>0</v>
      </c>
      <c r="AC44" s="128">
        <f>J44</f>
        <v>0</v>
      </c>
      <c r="AD44" s="130"/>
      <c r="AE44" s="129"/>
      <c r="AF44" s="21">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15c8kJLMzprdevlYVAPhlvMrX7ggSjNwPcQEF7rlfjw9z20dtzFAPrO6DXMe5pGfVMOMGIIJLd41jLVRr45Pw==" saltValue="ecHdzWKdK6+K91Du6ejZo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81D15C7-091B-4C8D-8236-1DCB80AE45CB}"/>
    <hyperlink ref="E53" location="INDEX!A1" display="Return to Index" xr:uid="{7FEC69ED-D521-4174-A9F2-C31F7181D44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SURI - Susan River (66/66kV)</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02"/>
  <dimension ref="B1:AI50"/>
  <sheetViews>
    <sheetView showGridLines="0" workbookViewId="0">
      <selection activeCell="E50" sqref="E50"/>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1972</v>
      </c>
      <c r="I3" s="69"/>
      <c r="J3" s="69"/>
      <c r="K3" s="69"/>
      <c r="L3" s="69"/>
      <c r="M3" s="69"/>
      <c r="N3" s="69"/>
      <c r="O3" s="69"/>
      <c r="P3" s="69"/>
      <c r="Q3" s="69"/>
      <c r="R3" s="69"/>
      <c r="U3" s="71" t="s">
        <v>929</v>
      </c>
      <c r="V3" s="69"/>
      <c r="X3" s="72" t="s">
        <v>1973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1974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1975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130.30000000000001</v>
      </c>
      <c r="J24" s="91"/>
      <c r="K24" s="116">
        <v>130.30000000000001</v>
      </c>
      <c r="L24" s="91"/>
      <c r="M24" s="116">
        <v>130.30000000000001</v>
      </c>
      <c r="N24" s="91"/>
      <c r="O24" s="116">
        <v>130.30000000000001</v>
      </c>
      <c r="P24" s="67"/>
      <c r="Q24" s="91"/>
      <c r="R24" s="116">
        <v>130.30000000000001</v>
      </c>
      <c r="S24" s="91"/>
      <c r="T24" s="116">
        <v>149.69999999999999</v>
      </c>
      <c r="U24" s="91"/>
      <c r="V24" s="116">
        <v>149.69999999999999</v>
      </c>
      <c r="W24" s="67"/>
      <c r="X24" s="67"/>
      <c r="Y24" s="67"/>
      <c r="Z24" s="91"/>
      <c r="AA24" s="3">
        <v>149.69999999999999</v>
      </c>
      <c r="AB24" s="92">
        <v>149.69999999999999</v>
      </c>
      <c r="AC24" s="67"/>
      <c r="AD24" s="91"/>
      <c r="AE24" s="4">
        <v>149.69999999999999</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31.5</v>
      </c>
      <c r="J26" s="91"/>
      <c r="K26" s="116">
        <v>33</v>
      </c>
      <c r="L26" s="91"/>
      <c r="M26" s="116">
        <v>33.200000000000003</v>
      </c>
      <c r="N26" s="91"/>
      <c r="O26" s="116">
        <v>33.4</v>
      </c>
      <c r="P26" s="67"/>
      <c r="Q26" s="91"/>
      <c r="R26" s="116">
        <v>33.4</v>
      </c>
      <c r="S26" s="91"/>
      <c r="T26" s="116">
        <v>30.4</v>
      </c>
      <c r="U26" s="91"/>
      <c r="V26" s="116">
        <v>32.4</v>
      </c>
      <c r="W26" s="67"/>
      <c r="X26" s="67"/>
      <c r="Y26" s="67"/>
      <c r="Z26" s="91"/>
      <c r="AA26" s="3">
        <v>33.799999999999997</v>
      </c>
      <c r="AB26" s="92">
        <v>34</v>
      </c>
      <c r="AC26" s="67"/>
      <c r="AD26" s="91"/>
      <c r="AE26" s="4">
        <v>34.299999999999997</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0.97599999999999998</v>
      </c>
      <c r="J29" s="91"/>
      <c r="K29" s="118">
        <v>0.97499999999999998</v>
      </c>
      <c r="L29" s="91"/>
      <c r="M29" s="118">
        <v>0.97499999999999998</v>
      </c>
      <c r="N29" s="91"/>
      <c r="O29" s="118">
        <v>0.97499999999999998</v>
      </c>
      <c r="P29" s="67"/>
      <c r="Q29" s="91"/>
      <c r="R29" s="118">
        <v>0.97499999999999998</v>
      </c>
      <c r="S29" s="91"/>
      <c r="T29" s="118">
        <v>0.98899999999999999</v>
      </c>
      <c r="U29" s="91"/>
      <c r="V29" s="118">
        <v>0.98899999999999999</v>
      </c>
      <c r="W29" s="67"/>
      <c r="X29" s="67"/>
      <c r="Y29" s="67"/>
      <c r="Z29" s="91"/>
      <c r="AA29" s="7">
        <v>0.98799999999999999</v>
      </c>
      <c r="AB29" s="96">
        <v>0.98799999999999999</v>
      </c>
      <c r="AC29" s="67"/>
      <c r="AD29" s="91"/>
      <c r="AE29" s="8">
        <v>0.98799999999999999</v>
      </c>
    </row>
    <row r="30" spans="4:31" ht="13.15" customHeight="1" x14ac:dyDescent="0.25">
      <c r="E30" s="93" t="s">
        <v>40</v>
      </c>
      <c r="F30" s="67"/>
      <c r="G30" s="67"/>
      <c r="H30" s="94"/>
      <c r="I30" s="116">
        <v>74.400000000000006</v>
      </c>
      <c r="J30" s="91"/>
      <c r="K30" s="116">
        <v>74.400000000000006</v>
      </c>
      <c r="L30" s="91"/>
      <c r="M30" s="116">
        <v>74.400000000000006</v>
      </c>
      <c r="N30" s="91"/>
      <c r="O30" s="116">
        <v>74.400000000000006</v>
      </c>
      <c r="P30" s="67"/>
      <c r="Q30" s="91"/>
      <c r="R30" s="116">
        <v>74.400000000000006</v>
      </c>
      <c r="S30" s="91"/>
      <c r="T30" s="116">
        <v>85.5</v>
      </c>
      <c r="U30" s="91"/>
      <c r="V30" s="116">
        <v>85.5</v>
      </c>
      <c r="W30" s="67"/>
      <c r="X30" s="67"/>
      <c r="Y30" s="67"/>
      <c r="Z30" s="91"/>
      <c r="AA30" s="3">
        <v>85.5</v>
      </c>
      <c r="AB30" s="92">
        <v>85.5</v>
      </c>
      <c r="AC30" s="67"/>
      <c r="AD30" s="91"/>
      <c r="AE30" s="4">
        <v>85.5</v>
      </c>
    </row>
    <row r="31" spans="4:31" ht="13.15" customHeight="1" x14ac:dyDescent="0.25">
      <c r="E31" s="97" t="s">
        <v>44</v>
      </c>
      <c r="F31" s="67"/>
      <c r="G31" s="67"/>
      <c r="H31" s="94"/>
      <c r="I31" s="119">
        <v>29.6</v>
      </c>
      <c r="J31" s="91"/>
      <c r="K31" s="119">
        <v>31</v>
      </c>
      <c r="L31" s="91"/>
      <c r="M31" s="119">
        <v>31.2</v>
      </c>
      <c r="N31" s="91"/>
      <c r="O31" s="119">
        <v>31.4</v>
      </c>
      <c r="P31" s="67"/>
      <c r="Q31" s="91"/>
      <c r="R31" s="119">
        <v>31.4</v>
      </c>
      <c r="S31" s="91"/>
      <c r="T31" s="119">
        <v>28.4</v>
      </c>
      <c r="U31" s="91"/>
      <c r="V31" s="119">
        <v>30.3</v>
      </c>
      <c r="W31" s="67"/>
      <c r="X31" s="67"/>
      <c r="Y31" s="67"/>
      <c r="Z31" s="91"/>
      <c r="AA31" s="9">
        <v>31.7</v>
      </c>
      <c r="AB31" s="98">
        <v>31.9</v>
      </c>
      <c r="AC31" s="67"/>
      <c r="AD31" s="91"/>
      <c r="AE31" s="10">
        <v>32.200000000000003</v>
      </c>
    </row>
    <row r="32" spans="4:31" ht="20.25" customHeight="1" x14ac:dyDescent="0.25">
      <c r="E32" s="93" t="s">
        <v>948</v>
      </c>
      <c r="F32" s="67"/>
      <c r="G32" s="67"/>
      <c r="H32" s="94"/>
      <c r="I32" s="117">
        <v>1.5</v>
      </c>
      <c r="J32" s="91"/>
      <c r="K32" s="117">
        <v>1.6</v>
      </c>
      <c r="L32" s="91"/>
      <c r="M32" s="117">
        <v>1.6</v>
      </c>
      <c r="N32" s="91"/>
      <c r="O32" s="117">
        <v>1.6</v>
      </c>
      <c r="P32" s="67"/>
      <c r="Q32" s="91"/>
      <c r="R32" s="117">
        <v>1.6</v>
      </c>
      <c r="S32" s="91"/>
      <c r="T32" s="117">
        <v>1.4</v>
      </c>
      <c r="U32" s="91"/>
      <c r="V32" s="117">
        <v>1.5</v>
      </c>
      <c r="W32" s="67"/>
      <c r="X32" s="67"/>
      <c r="Y32" s="67"/>
      <c r="Z32" s="91"/>
      <c r="AA32" s="5">
        <v>1.6</v>
      </c>
      <c r="AB32" s="95">
        <v>1.6</v>
      </c>
      <c r="AC32" s="67"/>
      <c r="AD32" s="91"/>
      <c r="AE32" s="6">
        <v>1.6</v>
      </c>
    </row>
    <row r="33" spans="5:31" ht="20.25" customHeight="1" x14ac:dyDescent="0.25">
      <c r="E33" s="93" t="s">
        <v>949</v>
      </c>
      <c r="F33" s="67"/>
      <c r="G33" s="67"/>
      <c r="H33" s="94"/>
      <c r="I33" s="117" t="s">
        <v>1264</v>
      </c>
      <c r="J33" s="91"/>
      <c r="K33" s="117" t="s">
        <v>1264</v>
      </c>
      <c r="L33" s="91"/>
      <c r="M33" s="117" t="s">
        <v>1264</v>
      </c>
      <c r="N33" s="91"/>
      <c r="O33" s="117" t="s">
        <v>1264</v>
      </c>
      <c r="P33" s="67"/>
      <c r="Q33" s="91"/>
      <c r="R33" s="117" t="s">
        <v>1264</v>
      </c>
      <c r="S33" s="91"/>
      <c r="T33" s="117" t="s">
        <v>1264</v>
      </c>
      <c r="U33" s="91"/>
      <c r="V33" s="117" t="s">
        <v>1264</v>
      </c>
      <c r="W33" s="67"/>
      <c r="X33" s="67"/>
      <c r="Y33" s="67"/>
      <c r="Z33" s="91"/>
      <c r="AA33" s="5" t="s">
        <v>1264</v>
      </c>
      <c r="AB33" s="95" t="s">
        <v>1264</v>
      </c>
      <c r="AC33" s="67"/>
      <c r="AD33" s="91"/>
      <c r="AE33" s="6" t="s">
        <v>1264</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9.25" customHeight="1" x14ac:dyDescent="0.25">
      <c r="E41" s="133" t="s">
        <v>951</v>
      </c>
      <c r="F41" s="134"/>
      <c r="G41" s="134"/>
      <c r="H41" s="135"/>
      <c r="I41" s="160">
        <v>100</v>
      </c>
      <c r="J41" s="161"/>
      <c r="K41" s="160">
        <v>100</v>
      </c>
      <c r="L41" s="161"/>
      <c r="M41" s="160">
        <v>100</v>
      </c>
      <c r="N41" s="161"/>
      <c r="O41" s="160">
        <v>100</v>
      </c>
      <c r="P41" s="134"/>
      <c r="Q41" s="161"/>
      <c r="R41" s="160">
        <v>100</v>
      </c>
      <c r="S41" s="161"/>
      <c r="T41" s="160">
        <v>100</v>
      </c>
      <c r="U41" s="161"/>
      <c r="V41" s="160">
        <v>100</v>
      </c>
      <c r="W41" s="134"/>
      <c r="X41" s="134"/>
      <c r="Y41" s="134"/>
      <c r="Z41" s="161"/>
      <c r="AA41" s="28">
        <v>100</v>
      </c>
      <c r="AB41" s="162">
        <v>100</v>
      </c>
      <c r="AC41" s="134"/>
      <c r="AD41" s="161"/>
      <c r="AE41" s="29">
        <v>100</v>
      </c>
    </row>
    <row r="42" spans="5:31" ht="29.25" customHeight="1" x14ac:dyDescent="0.25">
      <c r="E42" s="133" t="s">
        <v>85</v>
      </c>
      <c r="F42" s="134"/>
      <c r="G42" s="134"/>
      <c r="H42" s="135"/>
      <c r="I42" s="160">
        <v>50</v>
      </c>
      <c r="J42" s="161"/>
      <c r="K42" s="160">
        <v>50</v>
      </c>
      <c r="L42" s="161"/>
      <c r="M42" s="160">
        <v>50</v>
      </c>
      <c r="N42" s="161"/>
      <c r="O42" s="160">
        <v>50</v>
      </c>
      <c r="P42" s="134"/>
      <c r="Q42" s="161"/>
      <c r="R42" s="160">
        <v>50</v>
      </c>
      <c r="S42" s="161"/>
      <c r="T42" s="160">
        <v>50</v>
      </c>
      <c r="U42" s="161"/>
      <c r="V42" s="160">
        <v>50</v>
      </c>
      <c r="W42" s="134"/>
      <c r="X42" s="134"/>
      <c r="Y42" s="134"/>
      <c r="Z42" s="161"/>
      <c r="AA42" s="28">
        <v>50</v>
      </c>
      <c r="AB42" s="162">
        <v>50</v>
      </c>
      <c r="AC42" s="134"/>
      <c r="AD42" s="161"/>
      <c r="AE42" s="29">
        <v>50</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22.5"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2.4500000000000002"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0.6" customHeight="1" x14ac:dyDescent="0.25"/>
    <row r="48" spans="5:31" ht="0" hidden="1" customHeight="1" x14ac:dyDescent="0.25">
      <c r="E48" s="17" t="s">
        <v>954</v>
      </c>
    </row>
    <row r="50" spans="5:5" x14ac:dyDescent="0.25">
      <c r="E50" s="17" t="s">
        <v>954</v>
      </c>
    </row>
  </sheetData>
  <sheetProtection algorithmName="SHA-512" hashValue="WrLl6NSSI/etTBWXJwjQe2Wf2zB6Jnj+7FF+IzyyLDsbkVnSImrPBmUS/Qm0YEUdXiIA0mjMXzDsJC6w+rkdHg==" saltValue="XZdhnmkprjCMIfde0LZc2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1D7F58D5-47D8-4543-9334-89F2E05036B8}"/>
    <hyperlink ref="E50" location="INDEX!A1" display="Return to Index" xr:uid="{93CEA3B3-505A-449E-8698-B21262C9B56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T002 - Dalby East BSP (110/33kV)</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05"/>
  <dimension ref="B1:AI48"/>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1976</v>
      </c>
      <c r="I3" s="69"/>
      <c r="J3" s="69"/>
      <c r="K3" s="69"/>
      <c r="L3" s="69"/>
      <c r="M3" s="69"/>
      <c r="N3" s="69"/>
      <c r="O3" s="69"/>
      <c r="P3" s="69"/>
      <c r="Q3" s="69"/>
      <c r="R3" s="69"/>
      <c r="U3" s="71" t="s">
        <v>929</v>
      </c>
      <c r="V3" s="69"/>
      <c r="X3" s="72" t="s">
        <v>1977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1978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993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1979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120</v>
      </c>
      <c r="J24" s="91"/>
      <c r="K24" s="116">
        <v>120</v>
      </c>
      <c r="L24" s="91"/>
      <c r="M24" s="116">
        <v>120</v>
      </c>
      <c r="N24" s="91"/>
      <c r="O24" s="116">
        <v>120</v>
      </c>
      <c r="P24" s="67"/>
      <c r="Q24" s="91"/>
      <c r="R24" s="116">
        <v>120</v>
      </c>
      <c r="S24" s="91"/>
      <c r="T24" s="116">
        <v>120</v>
      </c>
      <c r="U24" s="91"/>
      <c r="V24" s="116">
        <v>120</v>
      </c>
      <c r="W24" s="67"/>
      <c r="X24" s="67"/>
      <c r="Y24" s="67"/>
      <c r="Z24" s="91"/>
      <c r="AA24" s="3">
        <v>120</v>
      </c>
      <c r="AB24" s="92">
        <v>120</v>
      </c>
      <c r="AC24" s="67"/>
      <c r="AD24" s="91"/>
      <c r="AE24" s="4">
        <v>120</v>
      </c>
    </row>
    <row r="25" spans="4:31" ht="20.25" customHeight="1" x14ac:dyDescent="0.25">
      <c r="E25" s="93" t="s">
        <v>24</v>
      </c>
      <c r="F25" s="67"/>
      <c r="G25" s="67"/>
      <c r="H25" s="94"/>
      <c r="I25" s="116">
        <v>1.5</v>
      </c>
      <c r="J25" s="91"/>
      <c r="K25" s="116">
        <v>1.5</v>
      </c>
      <c r="L25" s="91"/>
      <c r="M25" s="116">
        <v>1.5</v>
      </c>
      <c r="N25" s="91"/>
      <c r="O25" s="116">
        <v>1.5</v>
      </c>
      <c r="P25" s="67"/>
      <c r="Q25" s="91"/>
      <c r="R25" s="116">
        <v>1.5</v>
      </c>
      <c r="S25" s="91"/>
      <c r="T25" s="116">
        <v>1.1000000000000001</v>
      </c>
      <c r="U25" s="91"/>
      <c r="V25" s="116">
        <v>1.1000000000000001</v>
      </c>
      <c r="W25" s="67"/>
      <c r="X25" s="67"/>
      <c r="Y25" s="67"/>
      <c r="Z25" s="91"/>
      <c r="AA25" s="3">
        <v>1.1000000000000001</v>
      </c>
      <c r="AB25" s="92">
        <v>1.1000000000000001</v>
      </c>
      <c r="AC25" s="67"/>
      <c r="AD25" s="91"/>
      <c r="AE25" s="4">
        <v>1.1000000000000001</v>
      </c>
    </row>
    <row r="26" spans="4:31" ht="13.15" customHeight="1" x14ac:dyDescent="0.25">
      <c r="E26" s="93" t="s">
        <v>28</v>
      </c>
      <c r="F26" s="67"/>
      <c r="G26" s="67"/>
      <c r="H26" s="94"/>
      <c r="I26" s="116">
        <v>44.4</v>
      </c>
      <c r="J26" s="91"/>
      <c r="K26" s="116">
        <v>44.9</v>
      </c>
      <c r="L26" s="91"/>
      <c r="M26" s="116">
        <v>45.3</v>
      </c>
      <c r="N26" s="91"/>
      <c r="O26" s="116">
        <v>45.7</v>
      </c>
      <c r="P26" s="67"/>
      <c r="Q26" s="91"/>
      <c r="R26" s="116">
        <v>45.8</v>
      </c>
      <c r="S26" s="91"/>
      <c r="T26" s="116">
        <v>57.7</v>
      </c>
      <c r="U26" s="91"/>
      <c r="V26" s="116">
        <v>58</v>
      </c>
      <c r="W26" s="67"/>
      <c r="X26" s="67"/>
      <c r="Y26" s="67"/>
      <c r="Z26" s="91"/>
      <c r="AA26" s="3">
        <v>58.7</v>
      </c>
      <c r="AB26" s="92">
        <v>59.3</v>
      </c>
      <c r="AC26" s="67"/>
      <c r="AD26" s="91"/>
      <c r="AE26" s="4">
        <v>59.9</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0.96099999999999997</v>
      </c>
      <c r="J29" s="91"/>
      <c r="K29" s="118">
        <v>0.96099999999999997</v>
      </c>
      <c r="L29" s="91"/>
      <c r="M29" s="118">
        <v>0.96099999999999997</v>
      </c>
      <c r="N29" s="91"/>
      <c r="O29" s="118">
        <v>0.96099999999999997</v>
      </c>
      <c r="P29" s="67"/>
      <c r="Q29" s="91"/>
      <c r="R29" s="118">
        <v>0.96099999999999997</v>
      </c>
      <c r="S29" s="91"/>
      <c r="T29" s="118">
        <v>0.95</v>
      </c>
      <c r="U29" s="91"/>
      <c r="V29" s="118">
        <v>0.95</v>
      </c>
      <c r="W29" s="67"/>
      <c r="X29" s="67"/>
      <c r="Y29" s="67"/>
      <c r="Z29" s="91"/>
      <c r="AA29" s="7">
        <v>0.95</v>
      </c>
      <c r="AB29" s="96">
        <v>0.95</v>
      </c>
      <c r="AC29" s="67"/>
      <c r="AD29" s="91"/>
      <c r="AE29" s="8">
        <v>0.94899999999999995</v>
      </c>
    </row>
    <row r="30" spans="4:31" ht="13.15" customHeight="1" x14ac:dyDescent="0.25">
      <c r="E30" s="93" t="s">
        <v>40</v>
      </c>
      <c r="F30" s="67"/>
      <c r="G30" s="67"/>
      <c r="H30" s="94"/>
      <c r="I30" s="116">
        <v>80</v>
      </c>
      <c r="J30" s="91"/>
      <c r="K30" s="116">
        <v>80</v>
      </c>
      <c r="L30" s="91"/>
      <c r="M30" s="116">
        <v>80</v>
      </c>
      <c r="N30" s="91"/>
      <c r="O30" s="116">
        <v>80</v>
      </c>
      <c r="P30" s="67"/>
      <c r="Q30" s="91"/>
      <c r="R30" s="116">
        <v>80</v>
      </c>
      <c r="S30" s="91"/>
      <c r="T30" s="116">
        <v>80</v>
      </c>
      <c r="U30" s="91"/>
      <c r="V30" s="116">
        <v>80</v>
      </c>
      <c r="W30" s="67"/>
      <c r="X30" s="67"/>
      <c r="Y30" s="67"/>
      <c r="Z30" s="91"/>
      <c r="AA30" s="3">
        <v>80</v>
      </c>
      <c r="AB30" s="92">
        <v>80</v>
      </c>
      <c r="AC30" s="67"/>
      <c r="AD30" s="91"/>
      <c r="AE30" s="4">
        <v>80</v>
      </c>
    </row>
    <row r="31" spans="4:31" ht="13.15" customHeight="1" x14ac:dyDescent="0.25">
      <c r="E31" s="97" t="s">
        <v>44</v>
      </c>
      <c r="F31" s="67"/>
      <c r="G31" s="67"/>
      <c r="H31" s="94"/>
      <c r="I31" s="119">
        <v>41.1</v>
      </c>
      <c r="J31" s="91"/>
      <c r="K31" s="119">
        <v>41.5</v>
      </c>
      <c r="L31" s="91"/>
      <c r="M31" s="119">
        <v>41.9</v>
      </c>
      <c r="N31" s="91"/>
      <c r="O31" s="119">
        <v>42.2</v>
      </c>
      <c r="P31" s="67"/>
      <c r="Q31" s="91"/>
      <c r="R31" s="119">
        <v>42.4</v>
      </c>
      <c r="S31" s="91"/>
      <c r="T31" s="119">
        <v>55.3</v>
      </c>
      <c r="U31" s="91"/>
      <c r="V31" s="119">
        <v>55.6</v>
      </c>
      <c r="W31" s="67"/>
      <c r="X31" s="67"/>
      <c r="Y31" s="67"/>
      <c r="Z31" s="91"/>
      <c r="AA31" s="9">
        <v>56.3</v>
      </c>
      <c r="AB31" s="98">
        <v>56.8</v>
      </c>
      <c r="AC31" s="67"/>
      <c r="AD31" s="91"/>
      <c r="AE31" s="10">
        <v>57.5</v>
      </c>
    </row>
    <row r="32" spans="4:31" ht="20.25" customHeight="1" x14ac:dyDescent="0.25">
      <c r="E32" s="93" t="s">
        <v>948</v>
      </c>
      <c r="F32" s="67"/>
      <c r="G32" s="67"/>
      <c r="H32" s="94"/>
      <c r="I32" s="117">
        <v>2.1</v>
      </c>
      <c r="J32" s="91"/>
      <c r="K32" s="117">
        <v>2.1</v>
      </c>
      <c r="L32" s="91"/>
      <c r="M32" s="117">
        <v>2.1</v>
      </c>
      <c r="N32" s="91"/>
      <c r="O32" s="117">
        <v>2.1</v>
      </c>
      <c r="P32" s="67"/>
      <c r="Q32" s="91"/>
      <c r="R32" s="117">
        <v>2.1</v>
      </c>
      <c r="S32" s="91"/>
      <c r="T32" s="117">
        <v>2.8</v>
      </c>
      <c r="U32" s="91"/>
      <c r="V32" s="117">
        <v>2.8</v>
      </c>
      <c r="W32" s="67"/>
      <c r="X32" s="67"/>
      <c r="Y32" s="67"/>
      <c r="Z32" s="91"/>
      <c r="AA32" s="5">
        <v>2.8</v>
      </c>
      <c r="AB32" s="95">
        <v>2.8</v>
      </c>
      <c r="AC32" s="67"/>
      <c r="AD32" s="91"/>
      <c r="AE32" s="6">
        <v>2.9</v>
      </c>
    </row>
    <row r="33" spans="5:31" ht="20.25" customHeight="1" x14ac:dyDescent="0.25">
      <c r="E33" s="93" t="s">
        <v>949</v>
      </c>
      <c r="F33" s="67"/>
      <c r="G33" s="67"/>
      <c r="H33" s="94"/>
      <c r="I33" s="117" t="s">
        <v>1032</v>
      </c>
      <c r="J33" s="91"/>
      <c r="K33" s="117" t="s">
        <v>1032</v>
      </c>
      <c r="L33" s="91"/>
      <c r="M33" s="117" t="s">
        <v>1032</v>
      </c>
      <c r="N33" s="91"/>
      <c r="O33" s="117" t="s">
        <v>1032</v>
      </c>
      <c r="P33" s="67"/>
      <c r="Q33" s="91"/>
      <c r="R33" s="117" t="s">
        <v>1032</v>
      </c>
      <c r="S33" s="91"/>
      <c r="T33" s="117" t="s">
        <v>1032</v>
      </c>
      <c r="U33" s="91"/>
      <c r="V33" s="117" t="s">
        <v>1032</v>
      </c>
      <c r="W33" s="67"/>
      <c r="X33" s="67"/>
      <c r="Y33" s="67"/>
      <c r="Z33" s="91"/>
      <c r="AA33" s="5" t="s">
        <v>1032</v>
      </c>
      <c r="AB33" s="95" t="s">
        <v>1032</v>
      </c>
      <c r="AC33" s="67"/>
      <c r="AD33" s="91"/>
      <c r="AE33" s="6" t="s">
        <v>1032</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6</v>
      </c>
      <c r="J37" s="91"/>
      <c r="K37" s="116">
        <v>6</v>
      </c>
      <c r="L37" s="91"/>
      <c r="M37" s="116">
        <v>6</v>
      </c>
      <c r="N37" s="91"/>
      <c r="O37" s="116">
        <v>6</v>
      </c>
      <c r="P37" s="67"/>
      <c r="Q37" s="91"/>
      <c r="R37" s="116">
        <v>6</v>
      </c>
      <c r="S37" s="91"/>
      <c r="T37" s="116">
        <v>6</v>
      </c>
      <c r="U37" s="91"/>
      <c r="V37" s="116">
        <v>6</v>
      </c>
      <c r="W37" s="67"/>
      <c r="X37" s="67"/>
      <c r="Y37" s="67"/>
      <c r="Z37" s="91"/>
      <c r="AA37" s="3">
        <v>6</v>
      </c>
      <c r="AB37" s="92">
        <v>6</v>
      </c>
      <c r="AC37" s="67"/>
      <c r="AD37" s="91"/>
      <c r="AE37" s="4">
        <v>6</v>
      </c>
    </row>
    <row r="38" spans="5:31" x14ac:dyDescent="0.25">
      <c r="E38" s="93" t="s">
        <v>73</v>
      </c>
      <c r="F38" s="67"/>
      <c r="G38" s="67"/>
      <c r="H38" s="94"/>
      <c r="I38" s="116">
        <v>4</v>
      </c>
      <c r="J38" s="91"/>
      <c r="K38" s="116">
        <v>4</v>
      </c>
      <c r="L38" s="91"/>
      <c r="M38" s="116">
        <v>4</v>
      </c>
      <c r="N38" s="91"/>
      <c r="O38" s="116">
        <v>4</v>
      </c>
      <c r="P38" s="67"/>
      <c r="Q38" s="91"/>
      <c r="R38" s="116">
        <v>4</v>
      </c>
      <c r="S38" s="91"/>
      <c r="T38" s="116">
        <v>4</v>
      </c>
      <c r="U38" s="91"/>
      <c r="V38" s="116">
        <v>4</v>
      </c>
      <c r="W38" s="67"/>
      <c r="X38" s="67"/>
      <c r="Y38" s="67"/>
      <c r="Z38" s="91"/>
      <c r="AA38" s="3">
        <v>4</v>
      </c>
      <c r="AB38" s="92">
        <v>4</v>
      </c>
      <c r="AC38" s="67"/>
      <c r="AD38" s="91"/>
      <c r="AE38" s="4">
        <v>4</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3.25" customHeight="1" x14ac:dyDescent="0.25">
      <c r="E41" s="133" t="s">
        <v>951</v>
      </c>
      <c r="F41" s="134"/>
      <c r="G41" s="134"/>
      <c r="H41" s="135"/>
      <c r="I41" s="160">
        <v>30</v>
      </c>
      <c r="J41" s="161"/>
      <c r="K41" s="160">
        <v>30</v>
      </c>
      <c r="L41" s="161"/>
      <c r="M41" s="160">
        <v>30</v>
      </c>
      <c r="N41" s="161"/>
      <c r="O41" s="160">
        <v>30</v>
      </c>
      <c r="P41" s="134"/>
      <c r="Q41" s="161"/>
      <c r="R41" s="160">
        <v>30</v>
      </c>
      <c r="S41" s="161"/>
      <c r="T41" s="160">
        <v>30</v>
      </c>
      <c r="U41" s="161"/>
      <c r="V41" s="160">
        <v>30</v>
      </c>
      <c r="W41" s="134"/>
      <c r="X41" s="134"/>
      <c r="Y41" s="134"/>
      <c r="Z41" s="161"/>
      <c r="AA41" s="28">
        <v>30</v>
      </c>
      <c r="AB41" s="162">
        <v>30</v>
      </c>
      <c r="AC41" s="134"/>
      <c r="AD41" s="161"/>
      <c r="AE41" s="29">
        <v>30</v>
      </c>
    </row>
    <row r="42" spans="5:31" ht="29.25" customHeight="1" x14ac:dyDescent="0.25">
      <c r="E42" s="133" t="s">
        <v>85</v>
      </c>
      <c r="F42" s="134"/>
      <c r="G42" s="134"/>
      <c r="H42" s="135"/>
      <c r="I42" s="160">
        <v>15</v>
      </c>
      <c r="J42" s="161"/>
      <c r="K42" s="160">
        <v>15</v>
      </c>
      <c r="L42" s="161"/>
      <c r="M42" s="160">
        <v>15</v>
      </c>
      <c r="N42" s="161"/>
      <c r="O42" s="160">
        <v>15</v>
      </c>
      <c r="P42" s="134"/>
      <c r="Q42" s="161"/>
      <c r="R42" s="160">
        <v>15</v>
      </c>
      <c r="S42" s="161"/>
      <c r="T42" s="160">
        <v>15</v>
      </c>
      <c r="U42" s="161"/>
      <c r="V42" s="160">
        <v>15</v>
      </c>
      <c r="W42" s="134"/>
      <c r="X42" s="134"/>
      <c r="Y42" s="134"/>
      <c r="Z42" s="161"/>
      <c r="AA42" s="28">
        <v>15</v>
      </c>
      <c r="AB42" s="162">
        <v>15</v>
      </c>
      <c r="AC42" s="134"/>
      <c r="AD42" s="161"/>
      <c r="AE42" s="29">
        <v>15</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18"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8" spans="5:31" x14ac:dyDescent="0.25">
      <c r="E48" s="17" t="s">
        <v>954</v>
      </c>
    </row>
  </sheetData>
  <sheetProtection algorithmName="SHA-512" hashValue="+/4VVovv+xm2B1UjweM2NDKwiqoyvPqtfd9ZFJYcFM6FwTDWsMRovy26aYzv5fah4npztoDZ7BeCISxDu+Ts1g==" saltValue="W7ib60eAGLeHkx63NdKhZw=="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M42:N42"/>
    <mergeCell ref="O42:Q42"/>
    <mergeCell ref="R42:S42"/>
    <mergeCell ref="T42:U42"/>
    <mergeCell ref="V42:Z42"/>
    <mergeCell ref="AB42:AD42"/>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T41:U41"/>
    <mergeCell ref="V41:Z41"/>
    <mergeCell ref="AB41:AD41"/>
    <mergeCell ref="B7:E9"/>
    <mergeCell ref="H7:AG7"/>
    <mergeCell ref="H9:AG10"/>
    <mergeCell ref="H12:AG12"/>
    <mergeCell ref="D14:K15"/>
    <mergeCell ref="N14:X14"/>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E42:H42"/>
    <mergeCell ref="I42:J42"/>
    <mergeCell ref="K42:L42"/>
    <mergeCell ref="E41:H41"/>
    <mergeCell ref="I41:J41"/>
    <mergeCell ref="K41:L41"/>
    <mergeCell ref="M41:N41"/>
    <mergeCell ref="O41:Q41"/>
    <mergeCell ref="R41:S41"/>
  </mergeCells>
  <hyperlinks>
    <hyperlink ref="E48" location="INDEX!A1" display="Return to Index" xr:uid="{FC6D58A4-1568-4B93-9ED7-1C40F2F62B8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T019 - Gladstone South BSP (132/66kV)</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19"/>
  <dimension ref="B1:AI51"/>
  <sheetViews>
    <sheetView showGridLines="0" topLeftCell="A8"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1980</v>
      </c>
      <c r="I3" s="69"/>
      <c r="J3" s="69"/>
      <c r="K3" s="69"/>
      <c r="L3" s="69"/>
      <c r="M3" s="69"/>
      <c r="N3" s="69"/>
      <c r="O3" s="69"/>
      <c r="P3" s="69"/>
      <c r="Q3" s="69"/>
      <c r="R3" s="69"/>
      <c r="U3" s="71" t="s">
        <v>929</v>
      </c>
      <c r="V3" s="69"/>
      <c r="X3" s="72" t="s">
        <v>1528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1981</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1982</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144.9</v>
      </c>
      <c r="J24" s="91"/>
      <c r="K24" s="116">
        <v>144.9</v>
      </c>
      <c r="L24" s="91"/>
      <c r="M24" s="116">
        <v>144.9</v>
      </c>
      <c r="N24" s="91"/>
      <c r="O24" s="116">
        <v>144.9</v>
      </c>
      <c r="P24" s="67"/>
      <c r="Q24" s="91"/>
      <c r="R24" s="116">
        <v>144.9</v>
      </c>
      <c r="S24" s="91"/>
      <c r="T24" s="116">
        <v>163.6</v>
      </c>
      <c r="U24" s="91"/>
      <c r="V24" s="116">
        <v>163.6</v>
      </c>
      <c r="W24" s="67"/>
      <c r="X24" s="67"/>
      <c r="Y24" s="67"/>
      <c r="Z24" s="91"/>
      <c r="AA24" s="3">
        <v>163.6</v>
      </c>
      <c r="AB24" s="92">
        <v>163.6</v>
      </c>
      <c r="AC24" s="67"/>
      <c r="AD24" s="91"/>
      <c r="AE24" s="4">
        <v>163.6</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24.5</v>
      </c>
      <c r="J26" s="91"/>
      <c r="K26" s="116">
        <v>24.7</v>
      </c>
      <c r="L26" s="91"/>
      <c r="M26" s="116">
        <v>24.9</v>
      </c>
      <c r="N26" s="91"/>
      <c r="O26" s="116">
        <v>25.1</v>
      </c>
      <c r="P26" s="67"/>
      <c r="Q26" s="91"/>
      <c r="R26" s="116">
        <v>25.1</v>
      </c>
      <c r="S26" s="91"/>
      <c r="T26" s="116">
        <v>61.2</v>
      </c>
      <c r="U26" s="91"/>
      <c r="V26" s="116">
        <v>61.5</v>
      </c>
      <c r="W26" s="67"/>
      <c r="X26" s="67"/>
      <c r="Y26" s="67"/>
      <c r="Z26" s="91"/>
      <c r="AA26" s="3">
        <v>62.1</v>
      </c>
      <c r="AB26" s="92">
        <v>62.5</v>
      </c>
      <c r="AC26" s="67"/>
      <c r="AD26" s="91"/>
      <c r="AE26" s="4">
        <v>63.1</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0.98599999999999999</v>
      </c>
      <c r="J29" s="91"/>
      <c r="K29" s="118">
        <v>0.98599999999999999</v>
      </c>
      <c r="L29" s="91"/>
      <c r="M29" s="118">
        <v>0.98599999999999999</v>
      </c>
      <c r="N29" s="91"/>
      <c r="O29" s="118">
        <v>0.98599999999999999</v>
      </c>
      <c r="P29" s="67"/>
      <c r="Q29" s="91"/>
      <c r="R29" s="118">
        <v>0.98599999999999999</v>
      </c>
      <c r="S29" s="91"/>
      <c r="T29" s="118">
        <v>0.98599999999999999</v>
      </c>
      <c r="U29" s="91"/>
      <c r="V29" s="118">
        <v>0.98599999999999999</v>
      </c>
      <c r="W29" s="67"/>
      <c r="X29" s="67"/>
      <c r="Y29" s="67"/>
      <c r="Z29" s="91"/>
      <c r="AA29" s="7">
        <v>0.98599999999999999</v>
      </c>
      <c r="AB29" s="96">
        <v>0.98599999999999999</v>
      </c>
      <c r="AC29" s="67"/>
      <c r="AD29" s="91"/>
      <c r="AE29" s="8">
        <v>0.98599999999999999</v>
      </c>
    </row>
    <row r="30" spans="4:31" ht="13.15" customHeight="1" x14ac:dyDescent="0.25">
      <c r="E30" s="93" t="s">
        <v>40</v>
      </c>
      <c r="F30" s="67"/>
      <c r="G30" s="67"/>
      <c r="H30" s="94"/>
      <c r="I30" s="116">
        <v>81.400000000000006</v>
      </c>
      <c r="J30" s="91"/>
      <c r="K30" s="116">
        <v>81.400000000000006</v>
      </c>
      <c r="L30" s="91"/>
      <c r="M30" s="116">
        <v>81.400000000000006</v>
      </c>
      <c r="N30" s="91"/>
      <c r="O30" s="116">
        <v>81.400000000000006</v>
      </c>
      <c r="P30" s="67"/>
      <c r="Q30" s="91"/>
      <c r="R30" s="116">
        <v>81.400000000000006</v>
      </c>
      <c r="S30" s="91"/>
      <c r="T30" s="116">
        <v>89.3</v>
      </c>
      <c r="U30" s="91"/>
      <c r="V30" s="116">
        <v>89.3</v>
      </c>
      <c r="W30" s="67"/>
      <c r="X30" s="67"/>
      <c r="Y30" s="67"/>
      <c r="Z30" s="91"/>
      <c r="AA30" s="3">
        <v>89.3</v>
      </c>
      <c r="AB30" s="92">
        <v>89.3</v>
      </c>
      <c r="AC30" s="67"/>
      <c r="AD30" s="91"/>
      <c r="AE30" s="4">
        <v>89.3</v>
      </c>
    </row>
    <row r="31" spans="4:31" ht="13.15" customHeight="1" x14ac:dyDescent="0.25">
      <c r="E31" s="97" t="s">
        <v>44</v>
      </c>
      <c r="F31" s="67"/>
      <c r="G31" s="67"/>
      <c r="H31" s="94"/>
      <c r="I31" s="119">
        <v>22.9</v>
      </c>
      <c r="J31" s="91"/>
      <c r="K31" s="119">
        <v>23.1</v>
      </c>
      <c r="L31" s="91"/>
      <c r="M31" s="119">
        <v>23.2</v>
      </c>
      <c r="N31" s="91"/>
      <c r="O31" s="119">
        <v>23.4</v>
      </c>
      <c r="P31" s="67"/>
      <c r="Q31" s="91"/>
      <c r="R31" s="119">
        <v>23.4</v>
      </c>
      <c r="S31" s="91"/>
      <c r="T31" s="119">
        <v>57.8</v>
      </c>
      <c r="U31" s="91"/>
      <c r="V31" s="119">
        <v>58</v>
      </c>
      <c r="W31" s="67"/>
      <c r="X31" s="67"/>
      <c r="Y31" s="67"/>
      <c r="Z31" s="91"/>
      <c r="AA31" s="9">
        <v>58.6</v>
      </c>
      <c r="AB31" s="98">
        <v>59</v>
      </c>
      <c r="AC31" s="67"/>
      <c r="AD31" s="91"/>
      <c r="AE31" s="10">
        <v>59.5</v>
      </c>
    </row>
    <row r="32" spans="4:31" ht="20.25" customHeight="1" x14ac:dyDescent="0.25">
      <c r="E32" s="93" t="s">
        <v>948</v>
      </c>
      <c r="F32" s="67"/>
      <c r="G32" s="67"/>
      <c r="H32" s="94"/>
      <c r="I32" s="117">
        <v>1.1000000000000001</v>
      </c>
      <c r="J32" s="91"/>
      <c r="K32" s="117">
        <v>1.2</v>
      </c>
      <c r="L32" s="91"/>
      <c r="M32" s="117">
        <v>1.2</v>
      </c>
      <c r="N32" s="91"/>
      <c r="O32" s="117">
        <v>1.2</v>
      </c>
      <c r="P32" s="67"/>
      <c r="Q32" s="91"/>
      <c r="R32" s="117">
        <v>1.2</v>
      </c>
      <c r="S32" s="91"/>
      <c r="T32" s="117">
        <v>2.9</v>
      </c>
      <c r="U32" s="91"/>
      <c r="V32" s="117">
        <v>2.9</v>
      </c>
      <c r="W32" s="67"/>
      <c r="X32" s="67"/>
      <c r="Y32" s="67"/>
      <c r="Z32" s="91"/>
      <c r="AA32" s="5">
        <v>2.9</v>
      </c>
      <c r="AB32" s="95">
        <v>3</v>
      </c>
      <c r="AC32" s="67"/>
      <c r="AD32" s="91"/>
      <c r="AE32" s="6">
        <v>3</v>
      </c>
    </row>
    <row r="33" spans="5:31" ht="20.25" customHeight="1" x14ac:dyDescent="0.25">
      <c r="E33" s="93" t="s">
        <v>949</v>
      </c>
      <c r="F33" s="67"/>
      <c r="G33" s="67"/>
      <c r="H33" s="94"/>
      <c r="I33" s="117" t="s">
        <v>1983</v>
      </c>
      <c r="J33" s="91"/>
      <c r="K33" s="117" t="s">
        <v>1983</v>
      </c>
      <c r="L33" s="91"/>
      <c r="M33" s="117" t="s">
        <v>1983</v>
      </c>
      <c r="N33" s="91"/>
      <c r="O33" s="117" t="s">
        <v>1983</v>
      </c>
      <c r="P33" s="67"/>
      <c r="Q33" s="91"/>
      <c r="R33" s="117" t="s">
        <v>1983</v>
      </c>
      <c r="S33" s="91"/>
      <c r="T33" s="117" t="s">
        <v>1983</v>
      </c>
      <c r="U33" s="91"/>
      <c r="V33" s="117" t="s">
        <v>1983</v>
      </c>
      <c r="W33" s="67"/>
      <c r="X33" s="67"/>
      <c r="Y33" s="67"/>
      <c r="Z33" s="91"/>
      <c r="AA33" s="5" t="s">
        <v>1983</v>
      </c>
      <c r="AB33" s="95" t="s">
        <v>1983</v>
      </c>
      <c r="AC33" s="67"/>
      <c r="AD33" s="91"/>
      <c r="AE33" s="6" t="s">
        <v>1983</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7.75" customHeight="1" x14ac:dyDescent="0.25">
      <c r="E41" s="133" t="s">
        <v>951</v>
      </c>
      <c r="F41" s="134"/>
      <c r="G41" s="134"/>
      <c r="H41" s="135"/>
      <c r="I41" s="160">
        <v>72</v>
      </c>
      <c r="J41" s="161"/>
      <c r="K41" s="160">
        <v>72</v>
      </c>
      <c r="L41" s="161"/>
      <c r="M41" s="160">
        <v>72</v>
      </c>
      <c r="N41" s="161"/>
      <c r="O41" s="160">
        <v>72</v>
      </c>
      <c r="P41" s="134"/>
      <c r="Q41" s="161"/>
      <c r="R41" s="160">
        <v>72</v>
      </c>
      <c r="S41" s="161"/>
      <c r="T41" s="160">
        <v>72</v>
      </c>
      <c r="U41" s="161"/>
      <c r="V41" s="160">
        <v>72</v>
      </c>
      <c r="W41" s="134"/>
      <c r="X41" s="134"/>
      <c r="Y41" s="134"/>
      <c r="Z41" s="161"/>
      <c r="AA41" s="28">
        <v>72</v>
      </c>
      <c r="AB41" s="162">
        <v>72</v>
      </c>
      <c r="AC41" s="134"/>
      <c r="AD41" s="161"/>
      <c r="AE41" s="29">
        <v>72</v>
      </c>
    </row>
    <row r="42" spans="5:31" ht="30" customHeight="1" x14ac:dyDescent="0.25">
      <c r="E42" s="133" t="s">
        <v>85</v>
      </c>
      <c r="F42" s="134"/>
      <c r="G42" s="134"/>
      <c r="H42" s="135"/>
      <c r="I42" s="160">
        <v>35</v>
      </c>
      <c r="J42" s="161"/>
      <c r="K42" s="160">
        <v>35</v>
      </c>
      <c r="L42" s="161"/>
      <c r="M42" s="160">
        <v>35</v>
      </c>
      <c r="N42" s="161"/>
      <c r="O42" s="160">
        <v>35</v>
      </c>
      <c r="P42" s="134"/>
      <c r="Q42" s="161"/>
      <c r="R42" s="160">
        <v>35</v>
      </c>
      <c r="S42" s="161"/>
      <c r="T42" s="160">
        <v>35</v>
      </c>
      <c r="U42" s="161"/>
      <c r="V42" s="160">
        <v>35</v>
      </c>
      <c r="W42" s="134"/>
      <c r="X42" s="134"/>
      <c r="Y42" s="134"/>
      <c r="Z42" s="161"/>
      <c r="AA42" s="28">
        <v>35</v>
      </c>
      <c r="AB42" s="162">
        <v>35</v>
      </c>
      <c r="AC42" s="134"/>
      <c r="AD42" s="161"/>
      <c r="AE42" s="29">
        <v>35</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BDGHjc70J2iWBVIkpQ9Oa1wiqrEyepXpJ4i4IXpA8XPemczQL8jHKv4I1NeLaKLVeEaW6u0WRRJxhsrdLxsKpw==" saltValue="jeTv61XR6puMaFI2ATnfb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7A372842-BF4A-484D-9FA0-4B849A78C27D}"/>
    <hyperlink ref="E51" location="INDEX!A1" display="Return to Index" xr:uid="{2DD5ECC7-7ADE-4B6E-AA31-05A27BA9CF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T043 - South Toowoomba BSP (110/33kV)</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24"/>
  <dimension ref="B1:AI51"/>
  <sheetViews>
    <sheetView showGridLines="0" topLeftCell="A13"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1984</v>
      </c>
      <c r="I3" s="69"/>
      <c r="J3" s="69"/>
      <c r="K3" s="69"/>
      <c r="L3" s="69"/>
      <c r="M3" s="69"/>
      <c r="N3" s="69"/>
      <c r="O3" s="69"/>
      <c r="P3" s="69"/>
      <c r="Q3" s="69"/>
      <c r="R3" s="69"/>
      <c r="U3" s="71" t="s">
        <v>929</v>
      </c>
      <c r="V3" s="69"/>
      <c r="X3" s="72" t="s">
        <v>1528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1985</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1986</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118.5</v>
      </c>
      <c r="J24" s="91"/>
      <c r="K24" s="116">
        <v>118.5</v>
      </c>
      <c r="L24" s="91"/>
      <c r="M24" s="116">
        <v>118.5</v>
      </c>
      <c r="N24" s="91"/>
      <c r="O24" s="116">
        <v>118.5</v>
      </c>
      <c r="P24" s="67"/>
      <c r="Q24" s="91"/>
      <c r="R24" s="116">
        <v>118.5</v>
      </c>
      <c r="S24" s="91"/>
      <c r="T24" s="116">
        <v>135.6</v>
      </c>
      <c r="U24" s="91"/>
      <c r="V24" s="116">
        <v>135.6</v>
      </c>
      <c r="W24" s="67"/>
      <c r="X24" s="67"/>
      <c r="Y24" s="67"/>
      <c r="Z24" s="91"/>
      <c r="AA24" s="3">
        <v>135.6</v>
      </c>
      <c r="AB24" s="92">
        <v>135.6</v>
      </c>
      <c r="AC24" s="67"/>
      <c r="AD24" s="91"/>
      <c r="AE24" s="4">
        <v>135.6</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40.200000000000003</v>
      </c>
      <c r="J26" s="91"/>
      <c r="K26" s="116">
        <v>40.5</v>
      </c>
      <c r="L26" s="91"/>
      <c r="M26" s="116">
        <v>40.700000000000003</v>
      </c>
      <c r="N26" s="91"/>
      <c r="O26" s="116">
        <v>41</v>
      </c>
      <c r="P26" s="67"/>
      <c r="Q26" s="91"/>
      <c r="R26" s="116">
        <v>41.1</v>
      </c>
      <c r="S26" s="91"/>
      <c r="T26" s="116">
        <v>42.5</v>
      </c>
      <c r="U26" s="91"/>
      <c r="V26" s="116">
        <v>42.6</v>
      </c>
      <c r="W26" s="67"/>
      <c r="X26" s="67"/>
      <c r="Y26" s="67"/>
      <c r="Z26" s="91"/>
      <c r="AA26" s="3">
        <v>43</v>
      </c>
      <c r="AB26" s="92">
        <v>43.3</v>
      </c>
      <c r="AC26" s="67"/>
      <c r="AD26" s="91"/>
      <c r="AE26" s="4">
        <v>43.8</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0.999</v>
      </c>
      <c r="J29" s="91"/>
      <c r="K29" s="118">
        <v>0.999</v>
      </c>
      <c r="L29" s="91"/>
      <c r="M29" s="118">
        <v>0.999</v>
      </c>
      <c r="N29" s="91"/>
      <c r="O29" s="118">
        <v>0.999</v>
      </c>
      <c r="P29" s="67"/>
      <c r="Q29" s="91"/>
      <c r="R29" s="118">
        <v>0.999</v>
      </c>
      <c r="S29" s="91"/>
      <c r="T29" s="118">
        <v>0.998</v>
      </c>
      <c r="U29" s="91"/>
      <c r="V29" s="118">
        <v>0.998</v>
      </c>
      <c r="W29" s="67"/>
      <c r="X29" s="67"/>
      <c r="Y29" s="67"/>
      <c r="Z29" s="91"/>
      <c r="AA29" s="7">
        <v>0.998</v>
      </c>
      <c r="AB29" s="96">
        <v>0.998</v>
      </c>
      <c r="AC29" s="67"/>
      <c r="AD29" s="91"/>
      <c r="AE29" s="8">
        <v>0.998</v>
      </c>
    </row>
    <row r="30" spans="4:31" ht="13.15" customHeight="1" x14ac:dyDescent="0.25">
      <c r="E30" s="93" t="s">
        <v>40</v>
      </c>
      <c r="F30" s="67"/>
      <c r="G30" s="67"/>
      <c r="H30" s="94"/>
      <c r="I30" s="116">
        <v>68</v>
      </c>
      <c r="J30" s="91"/>
      <c r="K30" s="116">
        <v>68</v>
      </c>
      <c r="L30" s="91"/>
      <c r="M30" s="116">
        <v>68</v>
      </c>
      <c r="N30" s="91"/>
      <c r="O30" s="116">
        <v>68</v>
      </c>
      <c r="P30" s="67"/>
      <c r="Q30" s="91"/>
      <c r="R30" s="116">
        <v>68</v>
      </c>
      <c r="S30" s="91"/>
      <c r="T30" s="116">
        <v>74.8</v>
      </c>
      <c r="U30" s="91"/>
      <c r="V30" s="116">
        <v>74.8</v>
      </c>
      <c r="W30" s="67"/>
      <c r="X30" s="67"/>
      <c r="Y30" s="67"/>
      <c r="Z30" s="91"/>
      <c r="AA30" s="3">
        <v>74.8</v>
      </c>
      <c r="AB30" s="92">
        <v>74.8</v>
      </c>
      <c r="AC30" s="67"/>
      <c r="AD30" s="91"/>
      <c r="AE30" s="4">
        <v>74.8</v>
      </c>
    </row>
    <row r="31" spans="4:31" ht="13.15" customHeight="1" x14ac:dyDescent="0.25">
      <c r="E31" s="97" t="s">
        <v>44</v>
      </c>
      <c r="F31" s="67"/>
      <c r="G31" s="67"/>
      <c r="H31" s="94"/>
      <c r="I31" s="119">
        <v>37.4</v>
      </c>
      <c r="J31" s="91"/>
      <c r="K31" s="119">
        <v>37.700000000000003</v>
      </c>
      <c r="L31" s="91"/>
      <c r="M31" s="119">
        <v>38</v>
      </c>
      <c r="N31" s="91"/>
      <c r="O31" s="119">
        <v>38.200000000000003</v>
      </c>
      <c r="P31" s="67"/>
      <c r="Q31" s="91"/>
      <c r="R31" s="119">
        <v>38.299999999999997</v>
      </c>
      <c r="S31" s="91"/>
      <c r="T31" s="119">
        <v>40.5</v>
      </c>
      <c r="U31" s="91"/>
      <c r="V31" s="119">
        <v>40.6</v>
      </c>
      <c r="W31" s="67"/>
      <c r="X31" s="67"/>
      <c r="Y31" s="67"/>
      <c r="Z31" s="91"/>
      <c r="AA31" s="9">
        <v>41</v>
      </c>
      <c r="AB31" s="98">
        <v>41.3</v>
      </c>
      <c r="AC31" s="67"/>
      <c r="AD31" s="91"/>
      <c r="AE31" s="10">
        <v>41.7</v>
      </c>
    </row>
    <row r="32" spans="4:31" ht="20.25" customHeight="1" x14ac:dyDescent="0.25">
      <c r="E32" s="93" t="s">
        <v>948</v>
      </c>
      <c r="F32" s="67"/>
      <c r="G32" s="67"/>
      <c r="H32" s="94"/>
      <c r="I32" s="117">
        <v>1.9</v>
      </c>
      <c r="J32" s="91"/>
      <c r="K32" s="117">
        <v>1.9</v>
      </c>
      <c r="L32" s="91"/>
      <c r="M32" s="117">
        <v>1.9</v>
      </c>
      <c r="N32" s="91"/>
      <c r="O32" s="117">
        <v>1.9</v>
      </c>
      <c r="P32" s="67"/>
      <c r="Q32" s="91"/>
      <c r="R32" s="117">
        <v>1.9</v>
      </c>
      <c r="S32" s="91"/>
      <c r="T32" s="117">
        <v>2</v>
      </c>
      <c r="U32" s="91"/>
      <c r="V32" s="117">
        <v>2</v>
      </c>
      <c r="W32" s="67"/>
      <c r="X32" s="67"/>
      <c r="Y32" s="67"/>
      <c r="Z32" s="91"/>
      <c r="AA32" s="5">
        <v>2.1</v>
      </c>
      <c r="AB32" s="95">
        <v>2.1</v>
      </c>
      <c r="AC32" s="67"/>
      <c r="AD32" s="91"/>
      <c r="AE32" s="6">
        <v>2.1</v>
      </c>
    </row>
    <row r="33" spans="5:31" ht="20.25" customHeight="1" x14ac:dyDescent="0.25">
      <c r="E33" s="93" t="s">
        <v>949</v>
      </c>
      <c r="F33" s="67"/>
      <c r="G33" s="67"/>
      <c r="H33" s="94"/>
      <c r="I33" s="117" t="s">
        <v>981</v>
      </c>
      <c r="J33" s="91"/>
      <c r="K33" s="117" t="s">
        <v>981</v>
      </c>
      <c r="L33" s="91"/>
      <c r="M33" s="117" t="s">
        <v>981</v>
      </c>
      <c r="N33" s="91"/>
      <c r="O33" s="117" t="s">
        <v>981</v>
      </c>
      <c r="P33" s="67"/>
      <c r="Q33" s="91"/>
      <c r="R33" s="117" t="s">
        <v>981</v>
      </c>
      <c r="S33" s="91"/>
      <c r="T33" s="117" t="s">
        <v>981</v>
      </c>
      <c r="U33" s="91"/>
      <c r="V33" s="117" t="s">
        <v>981</v>
      </c>
      <c r="W33" s="67"/>
      <c r="X33" s="67"/>
      <c r="Y33" s="67"/>
      <c r="Z33" s="91"/>
      <c r="AA33" s="5" t="s">
        <v>981</v>
      </c>
      <c r="AB33" s="95" t="s">
        <v>981</v>
      </c>
      <c r="AC33" s="67"/>
      <c r="AD33" s="91"/>
      <c r="AE33" s="6" t="s">
        <v>981</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2.5" customHeight="1" x14ac:dyDescent="0.25">
      <c r="E41" s="133" t="s">
        <v>951</v>
      </c>
      <c r="F41" s="134"/>
      <c r="G41" s="134"/>
      <c r="H41" s="135"/>
      <c r="I41" s="160">
        <v>80</v>
      </c>
      <c r="J41" s="161"/>
      <c r="K41" s="160">
        <v>80</v>
      </c>
      <c r="L41" s="161"/>
      <c r="M41" s="160">
        <v>80</v>
      </c>
      <c r="N41" s="161"/>
      <c r="O41" s="160">
        <v>80</v>
      </c>
      <c r="P41" s="134"/>
      <c r="Q41" s="161"/>
      <c r="R41" s="160">
        <v>80</v>
      </c>
      <c r="S41" s="161"/>
      <c r="T41" s="160">
        <v>80</v>
      </c>
      <c r="U41" s="161"/>
      <c r="V41" s="160">
        <v>80</v>
      </c>
      <c r="W41" s="134"/>
      <c r="X41" s="134"/>
      <c r="Y41" s="134"/>
      <c r="Z41" s="161"/>
      <c r="AA41" s="28">
        <v>80</v>
      </c>
      <c r="AB41" s="162">
        <v>80</v>
      </c>
      <c r="AC41" s="134"/>
      <c r="AD41" s="161"/>
      <c r="AE41" s="29">
        <v>80</v>
      </c>
    </row>
    <row r="42" spans="5:31" ht="30.75" customHeight="1" x14ac:dyDescent="0.25">
      <c r="E42" s="133" t="s">
        <v>85</v>
      </c>
      <c r="F42" s="134"/>
      <c r="G42" s="134"/>
      <c r="H42" s="135"/>
      <c r="I42" s="160">
        <v>40</v>
      </c>
      <c r="J42" s="161"/>
      <c r="K42" s="160">
        <v>40</v>
      </c>
      <c r="L42" s="161"/>
      <c r="M42" s="160">
        <v>40</v>
      </c>
      <c r="N42" s="161"/>
      <c r="O42" s="160">
        <v>40</v>
      </c>
      <c r="P42" s="134"/>
      <c r="Q42" s="161"/>
      <c r="R42" s="160">
        <v>40</v>
      </c>
      <c r="S42" s="161"/>
      <c r="T42" s="160">
        <v>40</v>
      </c>
      <c r="U42" s="161"/>
      <c r="V42" s="160">
        <v>40</v>
      </c>
      <c r="W42" s="134"/>
      <c r="X42" s="134"/>
      <c r="Y42" s="134"/>
      <c r="Z42" s="161"/>
      <c r="AA42" s="28">
        <v>40</v>
      </c>
      <c r="AB42" s="162">
        <v>40</v>
      </c>
      <c r="AC42" s="134"/>
      <c r="AD42" s="161"/>
      <c r="AE42" s="29">
        <v>40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PHE2vlCetOOwuS4saLJPM70ITi02dTmOfVNKwamvSsdUMX7DGR5go1ncI2c7ZO0juy2AT+pEzJ0Y1bUG0JFZvA==" saltValue="isaSz3hAfMblc8PxMIWkbg=="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9C0A4E97-F68C-4748-A5A3-5AAD8278B54B}"/>
    <hyperlink ref="E51" location="INDEX!A1" display="Return to Index" xr:uid="{5E2300FA-57AF-4AD7-9A5F-5137FBADDC3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T058 - Warwick BSP (110/33kV)</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292"/>
  <dimension ref="B1:AI51"/>
  <sheetViews>
    <sheetView showGridLines="0" topLeftCell="A16"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1987</v>
      </c>
      <c r="I3" s="69"/>
      <c r="J3" s="69"/>
      <c r="K3" s="69"/>
      <c r="L3" s="69"/>
      <c r="M3" s="69"/>
      <c r="N3" s="69"/>
      <c r="O3" s="69"/>
      <c r="P3" s="69"/>
      <c r="Q3" s="69"/>
      <c r="R3" s="69"/>
      <c r="U3" s="71" t="s">
        <v>929</v>
      </c>
      <c r="V3" s="69"/>
      <c r="X3" s="72" t="s">
        <v>1207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1988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1989</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1990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26.6</v>
      </c>
      <c r="J24" s="91"/>
      <c r="K24" s="116">
        <v>26.6</v>
      </c>
      <c r="L24" s="91"/>
      <c r="M24" s="116">
        <v>48</v>
      </c>
      <c r="N24" s="91"/>
      <c r="O24" s="116">
        <v>48</v>
      </c>
      <c r="P24" s="67"/>
      <c r="Q24" s="91"/>
      <c r="R24" s="116">
        <v>48</v>
      </c>
      <c r="S24" s="91"/>
      <c r="T24" s="116">
        <v>26.6</v>
      </c>
      <c r="U24" s="91"/>
      <c r="V24" s="116">
        <v>26.6</v>
      </c>
      <c r="W24" s="67"/>
      <c r="X24" s="67"/>
      <c r="Y24" s="67"/>
      <c r="Z24" s="91"/>
      <c r="AA24" s="3">
        <v>26.6</v>
      </c>
      <c r="AB24" s="92">
        <v>48</v>
      </c>
      <c r="AC24" s="67"/>
      <c r="AD24" s="91"/>
      <c r="AE24" s="4">
        <v>48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0.6</v>
      </c>
      <c r="U25" s="91"/>
      <c r="V25" s="116">
        <v>0.6</v>
      </c>
      <c r="W25" s="67"/>
      <c r="X25" s="67"/>
      <c r="Y25" s="67"/>
      <c r="Z25" s="91"/>
      <c r="AA25" s="3">
        <v>0.6</v>
      </c>
      <c r="AB25" s="92">
        <v>0.6</v>
      </c>
      <c r="AC25" s="67"/>
      <c r="AD25" s="91"/>
      <c r="AE25" s="4">
        <v>0.6</v>
      </c>
    </row>
    <row r="26" spans="4:31" ht="13.15" customHeight="1" x14ac:dyDescent="0.25">
      <c r="E26" s="93" t="s">
        <v>28</v>
      </c>
      <c r="F26" s="67"/>
      <c r="G26" s="67"/>
      <c r="H26" s="94"/>
      <c r="I26" s="116">
        <v>24.6</v>
      </c>
      <c r="J26" s="91"/>
      <c r="K26" s="116">
        <v>24.8</v>
      </c>
      <c r="L26" s="91"/>
      <c r="M26" s="116">
        <v>24.9</v>
      </c>
      <c r="N26" s="91"/>
      <c r="O26" s="116">
        <v>25</v>
      </c>
      <c r="P26" s="67"/>
      <c r="Q26" s="91"/>
      <c r="R26" s="116">
        <v>24.9</v>
      </c>
      <c r="S26" s="91"/>
      <c r="T26" s="116">
        <v>18.100000000000001</v>
      </c>
      <c r="U26" s="91"/>
      <c r="V26" s="116">
        <v>18.100000000000001</v>
      </c>
      <c r="W26" s="67"/>
      <c r="X26" s="67"/>
      <c r="Y26" s="67"/>
      <c r="Z26" s="91"/>
      <c r="AA26" s="3">
        <v>18.2</v>
      </c>
      <c r="AB26" s="92">
        <v>18.3</v>
      </c>
      <c r="AC26" s="67"/>
      <c r="AD26" s="91"/>
      <c r="AE26" s="4">
        <v>18.399999999999999</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0.99299999999999999</v>
      </c>
      <c r="J29" s="91"/>
      <c r="K29" s="118">
        <v>0.99299999999999999</v>
      </c>
      <c r="L29" s="91"/>
      <c r="M29" s="118">
        <v>0.99299999999999999</v>
      </c>
      <c r="N29" s="91"/>
      <c r="O29" s="118">
        <v>0.99299999999999999</v>
      </c>
      <c r="P29" s="67"/>
      <c r="Q29" s="91"/>
      <c r="R29" s="118">
        <v>0.99299999999999999</v>
      </c>
      <c r="S29" s="91"/>
      <c r="T29" s="118">
        <v>0.95</v>
      </c>
      <c r="U29" s="91"/>
      <c r="V29" s="118">
        <v>0.95</v>
      </c>
      <c r="W29" s="67"/>
      <c r="X29" s="67"/>
      <c r="Y29" s="67"/>
      <c r="Z29" s="91"/>
      <c r="AA29" s="7">
        <v>0.95</v>
      </c>
      <c r="AB29" s="96">
        <v>0.95</v>
      </c>
      <c r="AC29" s="67"/>
      <c r="AD29" s="91"/>
      <c r="AE29" s="8">
        <v>0.95</v>
      </c>
    </row>
    <row r="30" spans="4:31" ht="13.15" customHeight="1" x14ac:dyDescent="0.25">
      <c r="E30" s="93" t="s">
        <v>40</v>
      </c>
      <c r="F30" s="67"/>
      <c r="G30" s="67"/>
      <c r="H30" s="94"/>
      <c r="I30" s="116">
        <v>13.3</v>
      </c>
      <c r="J30" s="91"/>
      <c r="K30" s="116">
        <v>13.3</v>
      </c>
      <c r="L30" s="91"/>
      <c r="M30" s="116">
        <v>24</v>
      </c>
      <c r="N30" s="91"/>
      <c r="O30" s="116">
        <v>24</v>
      </c>
      <c r="P30" s="67"/>
      <c r="Q30" s="91"/>
      <c r="R30" s="116">
        <v>24</v>
      </c>
      <c r="S30" s="91"/>
      <c r="T30" s="116">
        <v>14.6</v>
      </c>
      <c r="U30" s="91"/>
      <c r="V30" s="116">
        <v>14.6</v>
      </c>
      <c r="W30" s="67"/>
      <c r="X30" s="67"/>
      <c r="Y30" s="67"/>
      <c r="Z30" s="91"/>
      <c r="AA30" s="3">
        <v>14.6</v>
      </c>
      <c r="AB30" s="92">
        <v>24</v>
      </c>
      <c r="AC30" s="67"/>
      <c r="AD30" s="91"/>
      <c r="AE30" s="4">
        <v>24</v>
      </c>
    </row>
    <row r="31" spans="4:31" ht="13.15" customHeight="1" x14ac:dyDescent="0.25">
      <c r="E31" s="97" t="s">
        <v>44</v>
      </c>
      <c r="F31" s="67"/>
      <c r="G31" s="67"/>
      <c r="H31" s="94"/>
      <c r="I31" s="119">
        <v>23</v>
      </c>
      <c r="J31" s="91"/>
      <c r="K31" s="119">
        <v>23.1</v>
      </c>
      <c r="L31" s="91"/>
      <c r="M31" s="119">
        <v>23.2</v>
      </c>
      <c r="N31" s="91"/>
      <c r="O31" s="119">
        <v>23.3</v>
      </c>
      <c r="P31" s="67"/>
      <c r="Q31" s="91"/>
      <c r="R31" s="119">
        <v>23.3</v>
      </c>
      <c r="S31" s="91"/>
      <c r="T31" s="119">
        <v>17.2</v>
      </c>
      <c r="U31" s="91"/>
      <c r="V31" s="119">
        <v>17.2</v>
      </c>
      <c r="W31" s="67"/>
      <c r="X31" s="67"/>
      <c r="Y31" s="67"/>
      <c r="Z31" s="91"/>
      <c r="AA31" s="9">
        <v>17.3</v>
      </c>
      <c r="AB31" s="98">
        <v>17.399999999999999</v>
      </c>
      <c r="AC31" s="67"/>
      <c r="AD31" s="91"/>
      <c r="AE31" s="10">
        <v>17.5</v>
      </c>
    </row>
    <row r="32" spans="4:31" ht="20.25" customHeight="1" x14ac:dyDescent="0.25">
      <c r="E32" s="93" t="s">
        <v>948</v>
      </c>
      <c r="F32" s="67"/>
      <c r="G32" s="67"/>
      <c r="H32" s="94"/>
      <c r="I32" s="117">
        <v>1.2</v>
      </c>
      <c r="J32" s="91"/>
      <c r="K32" s="117">
        <v>1.2</v>
      </c>
      <c r="L32" s="91"/>
      <c r="M32" s="117">
        <v>1.2</v>
      </c>
      <c r="N32" s="91"/>
      <c r="O32" s="117">
        <v>1.2</v>
      </c>
      <c r="P32" s="67"/>
      <c r="Q32" s="91"/>
      <c r="R32" s="117">
        <v>1.2</v>
      </c>
      <c r="S32" s="91"/>
      <c r="T32" s="117">
        <v>0.9</v>
      </c>
      <c r="U32" s="91"/>
      <c r="V32" s="117">
        <v>0.9</v>
      </c>
      <c r="W32" s="67"/>
      <c r="X32" s="67"/>
      <c r="Y32" s="67"/>
      <c r="Z32" s="91"/>
      <c r="AA32" s="5">
        <v>0.9</v>
      </c>
      <c r="AB32" s="95">
        <v>0.9</v>
      </c>
      <c r="AC32" s="67"/>
      <c r="AD32" s="91"/>
      <c r="AE32" s="6">
        <v>0.9</v>
      </c>
    </row>
    <row r="33" spans="5:31" ht="20.25" customHeight="1" x14ac:dyDescent="0.25">
      <c r="E33" s="93" t="s">
        <v>949</v>
      </c>
      <c r="F33" s="67"/>
      <c r="G33" s="67"/>
      <c r="H33" s="94"/>
      <c r="I33" s="117" t="s">
        <v>1991</v>
      </c>
      <c r="J33" s="91"/>
      <c r="K33" s="117" t="s">
        <v>1991</v>
      </c>
      <c r="L33" s="91"/>
      <c r="M33" s="117" t="s">
        <v>1991</v>
      </c>
      <c r="N33" s="91"/>
      <c r="O33" s="117" t="s">
        <v>1991</v>
      </c>
      <c r="P33" s="67"/>
      <c r="Q33" s="91"/>
      <c r="R33" s="117" t="s">
        <v>1991</v>
      </c>
      <c r="S33" s="91"/>
      <c r="T33" s="117" t="s">
        <v>1991</v>
      </c>
      <c r="U33" s="91"/>
      <c r="V33" s="117" t="s">
        <v>1991</v>
      </c>
      <c r="W33" s="67"/>
      <c r="X33" s="67"/>
      <c r="Y33" s="67"/>
      <c r="Z33" s="91"/>
      <c r="AA33" s="5" t="s">
        <v>1991</v>
      </c>
      <c r="AB33" s="95" t="s">
        <v>1991</v>
      </c>
      <c r="AC33" s="67"/>
      <c r="AD33" s="91"/>
      <c r="AE33" s="6" t="s">
        <v>1991</v>
      </c>
    </row>
    <row r="34" spans="5:31" ht="13.15" customHeight="1" x14ac:dyDescent="0.25">
      <c r="E34" s="93" t="s">
        <v>56</v>
      </c>
      <c r="F34" s="67"/>
      <c r="G34" s="67"/>
      <c r="H34" s="94"/>
      <c r="I34" s="116">
        <v>9.6999999999999993</v>
      </c>
      <c r="J34" s="91"/>
      <c r="K34" s="116">
        <v>9.8000000000000007</v>
      </c>
      <c r="L34" s="91"/>
      <c r="M34" s="117"/>
      <c r="N34" s="91"/>
      <c r="O34" s="117"/>
      <c r="P34" s="67"/>
      <c r="Q34" s="91"/>
      <c r="R34" s="117"/>
      <c r="S34" s="91"/>
      <c r="T34" s="116">
        <v>2.6</v>
      </c>
      <c r="U34" s="91"/>
      <c r="V34" s="116">
        <v>2.6</v>
      </c>
      <c r="W34" s="67"/>
      <c r="X34" s="67"/>
      <c r="Y34" s="67"/>
      <c r="Z34" s="91"/>
      <c r="AA34" s="3">
        <v>2.7</v>
      </c>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6.7</v>
      </c>
      <c r="J36" s="91"/>
      <c r="K36" s="116">
        <v>6.7</v>
      </c>
      <c r="L36" s="91"/>
      <c r="M36" s="116">
        <v>6.7</v>
      </c>
      <c r="N36" s="91"/>
      <c r="O36" s="116">
        <v>6.7</v>
      </c>
      <c r="P36" s="67"/>
      <c r="Q36" s="91"/>
      <c r="R36" s="116">
        <v>6.7</v>
      </c>
      <c r="S36" s="91"/>
      <c r="T36" s="116">
        <v>6.7</v>
      </c>
      <c r="U36" s="91"/>
      <c r="V36" s="116">
        <v>6.7</v>
      </c>
      <c r="W36" s="67"/>
      <c r="X36" s="67"/>
      <c r="Y36" s="67"/>
      <c r="Z36" s="91"/>
      <c r="AA36" s="3">
        <v>6.7</v>
      </c>
      <c r="AB36" s="92">
        <v>6.7</v>
      </c>
      <c r="AC36" s="67"/>
      <c r="AD36" s="91"/>
      <c r="AE36" s="4">
        <v>6.7</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0.7</v>
      </c>
      <c r="J38" s="91"/>
      <c r="K38" s="116">
        <v>0.7</v>
      </c>
      <c r="L38" s="91"/>
      <c r="M38" s="116">
        <v>0.7</v>
      </c>
      <c r="N38" s="91"/>
      <c r="O38" s="116">
        <v>0.7</v>
      </c>
      <c r="P38" s="67"/>
      <c r="Q38" s="91"/>
      <c r="R38" s="116">
        <v>0.7</v>
      </c>
      <c r="S38" s="91"/>
      <c r="T38" s="116">
        <v>0.7</v>
      </c>
      <c r="U38" s="91"/>
      <c r="V38" s="116">
        <v>0.7</v>
      </c>
      <c r="W38" s="67"/>
      <c r="X38" s="67"/>
      <c r="Y38" s="67"/>
      <c r="Z38" s="91"/>
      <c r="AA38" s="3">
        <v>0.7</v>
      </c>
      <c r="AB38" s="92">
        <v>0.7</v>
      </c>
      <c r="AC38" s="67"/>
      <c r="AD38" s="91"/>
      <c r="AE38" s="4">
        <v>0.7</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3.25" customHeight="1" x14ac:dyDescent="0.25">
      <c r="E41" s="133" t="s">
        <v>951</v>
      </c>
      <c r="F41" s="134"/>
      <c r="G41" s="134"/>
      <c r="H41" s="135"/>
      <c r="I41" s="160">
        <v>0</v>
      </c>
      <c r="J41" s="161"/>
      <c r="K41" s="160">
        <v>0</v>
      </c>
      <c r="L41" s="161"/>
      <c r="M41" s="160">
        <v>0</v>
      </c>
      <c r="N41" s="161"/>
      <c r="O41" s="160">
        <v>0</v>
      </c>
      <c r="P41" s="134"/>
      <c r="Q41" s="161"/>
      <c r="R41" s="160">
        <v>0</v>
      </c>
      <c r="S41" s="161"/>
      <c r="T41" s="160">
        <v>0</v>
      </c>
      <c r="U41" s="161"/>
      <c r="V41" s="160">
        <v>0</v>
      </c>
      <c r="W41" s="134"/>
      <c r="X41" s="134"/>
      <c r="Y41" s="134"/>
      <c r="Z41" s="161"/>
      <c r="AA41" s="28">
        <v>0</v>
      </c>
      <c r="AB41" s="162">
        <v>0</v>
      </c>
      <c r="AC41" s="134"/>
      <c r="AD41" s="161"/>
      <c r="AE41" s="29">
        <v>0</v>
      </c>
    </row>
    <row r="42" spans="5:31" ht="21" customHeight="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row>
    <row r="43" spans="5:31" ht="20.25" customHeight="1" x14ac:dyDescent="0.25">
      <c r="E43" s="93" t="s">
        <v>89</v>
      </c>
      <c r="F43" s="67"/>
      <c r="G43" s="67"/>
      <c r="H43" s="94"/>
      <c r="I43" s="116">
        <v>2.2999999999999998</v>
      </c>
      <c r="J43" s="91"/>
      <c r="K43" s="116">
        <v>2.4</v>
      </c>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6">
        <v>2.2999999999999998</v>
      </c>
      <c r="J44" s="91"/>
      <c r="K44" s="116">
        <v>2.4</v>
      </c>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7" t="s">
        <v>1073</v>
      </c>
      <c r="J46" s="105"/>
      <c r="K46" s="127" t="s">
        <v>1073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KPF6I9y3ySzdThzAQdCd8i/k0lpo67/0tlsqtoKfOdPH7+cd5i+gyk39E9kKi+Q9q8NJeb2GMyQC/g/Yyxp59w==" saltValue="pvnmcUuAKF/2jae2g3Ebaw=="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28941FB7-C129-4DEE-956A-895D8FA19E7C}"/>
    <hyperlink ref="E51" location="INDEX!A1" display="Return to Index" xr:uid="{D9C59950-182F-4A48-ABA0-0D119F311B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T072 - Barcaldine BSP (132/66kV)</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17"/>
  <dimension ref="B1:AI51"/>
  <sheetViews>
    <sheetView showGridLines="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1992</v>
      </c>
      <c r="I3" s="69"/>
      <c r="J3" s="69"/>
      <c r="K3" s="69"/>
      <c r="L3" s="69"/>
      <c r="M3" s="69"/>
      <c r="N3" s="69"/>
      <c r="O3" s="69"/>
      <c r="P3" s="69"/>
      <c r="Q3" s="69"/>
      <c r="R3" s="69"/>
      <c r="U3" s="71" t="s">
        <v>929</v>
      </c>
      <c r="V3" s="69"/>
      <c r="X3" s="72" t="s">
        <v>1238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1993</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1945</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1994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97.8</v>
      </c>
      <c r="J24" s="91"/>
      <c r="K24" s="116">
        <v>97.8</v>
      </c>
      <c r="L24" s="91"/>
      <c r="M24" s="116">
        <v>97.8</v>
      </c>
      <c r="N24" s="91"/>
      <c r="O24" s="116">
        <v>97.8</v>
      </c>
      <c r="P24" s="67"/>
      <c r="Q24" s="91"/>
      <c r="R24" s="116">
        <v>97.8</v>
      </c>
      <c r="S24" s="91"/>
      <c r="T24" s="116">
        <v>115.2</v>
      </c>
      <c r="U24" s="91"/>
      <c r="V24" s="116">
        <v>115.2</v>
      </c>
      <c r="W24" s="67"/>
      <c r="X24" s="67"/>
      <c r="Y24" s="67"/>
      <c r="Z24" s="91"/>
      <c r="AA24" s="3">
        <v>115.2</v>
      </c>
      <c r="AB24" s="92">
        <v>115.2</v>
      </c>
      <c r="AC24" s="67"/>
      <c r="AD24" s="91"/>
      <c r="AE24" s="4">
        <v>115.2</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30.2</v>
      </c>
      <c r="J26" s="91"/>
      <c r="K26" s="116">
        <v>30.4</v>
      </c>
      <c r="L26" s="91"/>
      <c r="M26" s="116">
        <v>30.6</v>
      </c>
      <c r="N26" s="91"/>
      <c r="O26" s="116">
        <v>30.8</v>
      </c>
      <c r="P26" s="67"/>
      <c r="Q26" s="91"/>
      <c r="R26" s="116">
        <v>30.8</v>
      </c>
      <c r="S26" s="91"/>
      <c r="T26" s="116">
        <v>26.3</v>
      </c>
      <c r="U26" s="91"/>
      <c r="V26" s="116">
        <v>26.4</v>
      </c>
      <c r="W26" s="67"/>
      <c r="X26" s="67"/>
      <c r="Y26" s="67"/>
      <c r="Z26" s="91"/>
      <c r="AA26" s="3">
        <v>26.6</v>
      </c>
      <c r="AB26" s="92">
        <v>26.8</v>
      </c>
      <c r="AC26" s="67"/>
      <c r="AD26" s="91"/>
      <c r="AE26" s="4">
        <v>27</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0.995</v>
      </c>
      <c r="J29" s="91"/>
      <c r="K29" s="118">
        <v>0.995</v>
      </c>
      <c r="L29" s="91"/>
      <c r="M29" s="118">
        <v>0.995</v>
      </c>
      <c r="N29" s="91"/>
      <c r="O29" s="118">
        <v>0.995</v>
      </c>
      <c r="P29" s="67"/>
      <c r="Q29" s="91"/>
      <c r="R29" s="118">
        <v>0.995</v>
      </c>
      <c r="S29" s="91"/>
      <c r="T29" s="118">
        <v>0.999</v>
      </c>
      <c r="U29" s="91"/>
      <c r="V29" s="118">
        <v>0.999</v>
      </c>
      <c r="W29" s="67"/>
      <c r="X29" s="67"/>
      <c r="Y29" s="67"/>
      <c r="Z29" s="91"/>
      <c r="AA29" s="7">
        <v>0.999</v>
      </c>
      <c r="AB29" s="96">
        <v>0.999</v>
      </c>
      <c r="AC29" s="67"/>
      <c r="AD29" s="91"/>
      <c r="AE29" s="8">
        <v>0.999</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28.2</v>
      </c>
      <c r="J31" s="91"/>
      <c r="K31" s="119">
        <v>28.4</v>
      </c>
      <c r="L31" s="91"/>
      <c r="M31" s="119">
        <v>28.6</v>
      </c>
      <c r="N31" s="91"/>
      <c r="O31" s="119">
        <v>28.7</v>
      </c>
      <c r="P31" s="67"/>
      <c r="Q31" s="91"/>
      <c r="R31" s="119">
        <v>28.7</v>
      </c>
      <c r="S31" s="91"/>
      <c r="T31" s="119">
        <v>25.1</v>
      </c>
      <c r="U31" s="91"/>
      <c r="V31" s="119">
        <v>25.2</v>
      </c>
      <c r="W31" s="67"/>
      <c r="X31" s="67"/>
      <c r="Y31" s="67"/>
      <c r="Z31" s="91"/>
      <c r="AA31" s="9">
        <v>25.4</v>
      </c>
      <c r="AB31" s="98">
        <v>25.6</v>
      </c>
      <c r="AC31" s="67"/>
      <c r="AD31" s="91"/>
      <c r="AE31" s="10">
        <v>25.8</v>
      </c>
    </row>
    <row r="32" spans="4:31" ht="20.25" customHeight="1" x14ac:dyDescent="0.25">
      <c r="E32" s="93" t="s">
        <v>948</v>
      </c>
      <c r="F32" s="67"/>
      <c r="G32" s="67"/>
      <c r="H32" s="94"/>
      <c r="I32" s="117">
        <v>1.4</v>
      </c>
      <c r="J32" s="91"/>
      <c r="K32" s="117">
        <v>1.4</v>
      </c>
      <c r="L32" s="91"/>
      <c r="M32" s="117">
        <v>1.4</v>
      </c>
      <c r="N32" s="91"/>
      <c r="O32" s="117">
        <v>1.4</v>
      </c>
      <c r="P32" s="67"/>
      <c r="Q32" s="91"/>
      <c r="R32" s="117">
        <v>1.4</v>
      </c>
      <c r="S32" s="91"/>
      <c r="T32" s="117">
        <v>1.3</v>
      </c>
      <c r="U32" s="91"/>
      <c r="V32" s="117">
        <v>1.3</v>
      </c>
      <c r="W32" s="67"/>
      <c r="X32" s="67"/>
      <c r="Y32" s="67"/>
      <c r="Z32" s="91"/>
      <c r="AA32" s="5">
        <v>1.3</v>
      </c>
      <c r="AB32" s="95">
        <v>1.3</v>
      </c>
      <c r="AC32" s="67"/>
      <c r="AD32" s="91"/>
      <c r="AE32" s="6">
        <v>1.3</v>
      </c>
    </row>
    <row r="33" spans="5:31" ht="20.25" customHeight="1" x14ac:dyDescent="0.25">
      <c r="E33" s="93" t="s">
        <v>949</v>
      </c>
      <c r="F33" s="67"/>
      <c r="G33" s="67"/>
      <c r="H33" s="94"/>
      <c r="I33" s="117" t="s">
        <v>1995</v>
      </c>
      <c r="J33" s="91"/>
      <c r="K33" s="117" t="s">
        <v>1995</v>
      </c>
      <c r="L33" s="91"/>
      <c r="M33" s="117" t="s">
        <v>1995</v>
      </c>
      <c r="N33" s="91"/>
      <c r="O33" s="117" t="s">
        <v>1995</v>
      </c>
      <c r="P33" s="67"/>
      <c r="Q33" s="91"/>
      <c r="R33" s="117" t="s">
        <v>1995</v>
      </c>
      <c r="S33" s="91"/>
      <c r="T33" s="117" t="s">
        <v>1995</v>
      </c>
      <c r="U33" s="91"/>
      <c r="V33" s="117" t="s">
        <v>1995</v>
      </c>
      <c r="W33" s="67"/>
      <c r="X33" s="67"/>
      <c r="Y33" s="67"/>
      <c r="Z33" s="91"/>
      <c r="AA33" s="5" t="s">
        <v>1995</v>
      </c>
      <c r="AB33" s="95" t="s">
        <v>1995</v>
      </c>
      <c r="AC33" s="67"/>
      <c r="AD33" s="91"/>
      <c r="AE33" s="6" t="s">
        <v>1995</v>
      </c>
    </row>
    <row r="34" spans="5:31" ht="13.15" customHeight="1" x14ac:dyDescent="0.25">
      <c r="E34" s="93" t="s">
        <v>56</v>
      </c>
      <c r="F34" s="67"/>
      <c r="G34" s="67"/>
      <c r="H34" s="94"/>
      <c r="I34" s="116">
        <v>28.2</v>
      </c>
      <c r="J34" s="91"/>
      <c r="K34" s="116">
        <v>28.4</v>
      </c>
      <c r="L34" s="91"/>
      <c r="M34" s="116">
        <v>28.6</v>
      </c>
      <c r="N34" s="91"/>
      <c r="O34" s="116">
        <v>28.7</v>
      </c>
      <c r="P34" s="67"/>
      <c r="Q34" s="91"/>
      <c r="R34" s="116">
        <v>28.7</v>
      </c>
      <c r="S34" s="91"/>
      <c r="T34" s="116">
        <v>25.1</v>
      </c>
      <c r="U34" s="91"/>
      <c r="V34" s="116">
        <v>25.2</v>
      </c>
      <c r="W34" s="67"/>
      <c r="X34" s="67"/>
      <c r="Y34" s="67"/>
      <c r="Z34" s="91"/>
      <c r="AA34" s="3">
        <v>25.4</v>
      </c>
      <c r="AB34" s="92">
        <v>25.6</v>
      </c>
      <c r="AC34" s="67"/>
      <c r="AD34" s="91"/>
      <c r="AE34" s="4">
        <v>25.8</v>
      </c>
    </row>
    <row r="35" spans="5:31" x14ac:dyDescent="0.25">
      <c r="E35" s="93" t="s">
        <v>61</v>
      </c>
      <c r="F35" s="67"/>
      <c r="G35" s="67"/>
      <c r="H35" s="94"/>
      <c r="I35" s="116">
        <v>50</v>
      </c>
      <c r="J35" s="91"/>
      <c r="K35" s="116">
        <v>50</v>
      </c>
      <c r="L35" s="91"/>
      <c r="M35" s="116">
        <v>50</v>
      </c>
      <c r="N35" s="91"/>
      <c r="O35" s="116">
        <v>50</v>
      </c>
      <c r="P35" s="67"/>
      <c r="Q35" s="91"/>
      <c r="R35" s="116">
        <v>50</v>
      </c>
      <c r="S35" s="91"/>
      <c r="T35" s="116">
        <v>50</v>
      </c>
      <c r="U35" s="91"/>
      <c r="V35" s="116">
        <v>50</v>
      </c>
      <c r="W35" s="67"/>
      <c r="X35" s="67"/>
      <c r="Y35" s="67"/>
      <c r="Z35" s="91"/>
      <c r="AA35" s="3">
        <v>50</v>
      </c>
      <c r="AB35" s="92">
        <v>50</v>
      </c>
      <c r="AC35" s="67"/>
      <c r="AD35" s="91"/>
      <c r="AE35" s="4">
        <v>50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0</v>
      </c>
      <c r="J41" s="161"/>
      <c r="K41" s="160">
        <v>0</v>
      </c>
      <c r="L41" s="161"/>
      <c r="M41" s="160">
        <v>0</v>
      </c>
      <c r="N41" s="161"/>
      <c r="O41" s="160">
        <v>0</v>
      </c>
      <c r="P41" s="134"/>
      <c r="Q41" s="161"/>
      <c r="R41" s="160">
        <v>0</v>
      </c>
      <c r="S41" s="161"/>
      <c r="T41" s="160">
        <v>0</v>
      </c>
      <c r="U41" s="161"/>
      <c r="V41" s="160">
        <v>0</v>
      </c>
      <c r="W41" s="134"/>
      <c r="X41" s="134"/>
      <c r="Y41" s="134"/>
      <c r="Z41" s="161"/>
      <c r="AA41" s="28">
        <v>0</v>
      </c>
      <c r="AB41" s="162">
        <v>0</v>
      </c>
      <c r="AC41" s="134"/>
      <c r="AD41" s="161"/>
      <c r="AE41" s="29">
        <v>0</v>
      </c>
    </row>
    <row r="42" spans="5:3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Hq4+Kj2cC2YM3t68+qIO7QXt6xGdvdNSZBw1KwNzwB1oXlrrINggUG2wR1n+u/Is6xgrzltMr84wB81rm1gmw==" saltValue="eb/KIbu5/m2rRwk1QzEYN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0C0A381F-D7A8-40B8-9825-0925EDA26153}"/>
    <hyperlink ref="E51" location="INDEX!A1" display="Return to Index" xr:uid="{83FF8314-F087-48EB-A371-659F3FDDA2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T083 - Roma 33kV BSP (132/33kV)</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1075</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1077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1079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5.2</v>
      </c>
      <c r="K26" s="91"/>
      <c r="L26" s="116">
        <v>5.2</v>
      </c>
      <c r="M26" s="91"/>
      <c r="N26" s="116">
        <v>5.2</v>
      </c>
      <c r="O26" s="91"/>
      <c r="P26" s="116">
        <v>5.2</v>
      </c>
      <c r="Q26" s="67"/>
      <c r="R26" s="91"/>
      <c r="S26" s="116">
        <v>5.2</v>
      </c>
      <c r="T26" s="91"/>
      <c r="U26" s="116">
        <v>5.5</v>
      </c>
      <c r="V26" s="91"/>
      <c r="W26" s="116">
        <v>5.5</v>
      </c>
      <c r="X26" s="67"/>
      <c r="Y26" s="67"/>
      <c r="Z26" s="67"/>
      <c r="AA26" s="91"/>
      <c r="AB26" s="3">
        <v>5.5</v>
      </c>
      <c r="AC26" s="92">
        <v>5.5</v>
      </c>
      <c r="AD26" s="67"/>
      <c r="AE26" s="91"/>
      <c r="AF26" s="4">
        <v>5.5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v>
      </c>
      <c r="K28" s="91"/>
      <c r="L28" s="116">
        <v>2.1</v>
      </c>
      <c r="M28" s="91"/>
      <c r="N28" s="116">
        <v>2.1</v>
      </c>
      <c r="O28" s="91"/>
      <c r="P28" s="116">
        <v>2.1</v>
      </c>
      <c r="Q28" s="67"/>
      <c r="R28" s="91"/>
      <c r="S28" s="116">
        <v>2.1</v>
      </c>
      <c r="T28" s="91"/>
      <c r="U28" s="116">
        <v>2.1</v>
      </c>
      <c r="V28" s="91"/>
      <c r="W28" s="116">
        <v>2.1</v>
      </c>
      <c r="X28" s="67"/>
      <c r="Y28" s="67"/>
      <c r="Z28" s="67"/>
      <c r="AA28" s="91"/>
      <c r="AB28" s="3">
        <v>2.2000000000000002</v>
      </c>
      <c r="AC28" s="92">
        <v>2.1</v>
      </c>
      <c r="AD28" s="67"/>
      <c r="AE28" s="91"/>
      <c r="AF28" s="4">
        <v>2.2000000000000002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0.97499999999999998</v>
      </c>
      <c r="K31" s="91"/>
      <c r="L31" s="118">
        <v>0.97499999999999998</v>
      </c>
      <c r="M31" s="91"/>
      <c r="N31" s="118">
        <v>0.97499999999999998</v>
      </c>
      <c r="O31" s="91"/>
      <c r="P31" s="118">
        <v>0.97399999999999998</v>
      </c>
      <c r="Q31" s="67"/>
      <c r="R31" s="91"/>
      <c r="S31" s="118">
        <v>0.97399999999999998</v>
      </c>
      <c r="T31" s="91"/>
      <c r="U31" s="118">
        <v>0.93700000000000006</v>
      </c>
      <c r="V31" s="91"/>
      <c r="W31" s="118">
        <v>0.93700000000000006</v>
      </c>
      <c r="X31" s="67"/>
      <c r="Y31" s="67"/>
      <c r="Z31" s="67"/>
      <c r="AA31" s="91"/>
      <c r="AB31" s="7">
        <v>0.93700000000000006</v>
      </c>
      <c r="AC31" s="96">
        <v>0.93799999999999994</v>
      </c>
      <c r="AD31" s="67"/>
      <c r="AE31" s="91"/>
      <c r="AF31" s="8">
        <v>0.93700000000000006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2.1</v>
      </c>
      <c r="K33" s="91"/>
      <c r="L33" s="119">
        <v>2.1</v>
      </c>
      <c r="M33" s="91"/>
      <c r="N33" s="119">
        <v>2.1</v>
      </c>
      <c r="O33" s="91"/>
      <c r="P33" s="119">
        <v>2.1</v>
      </c>
      <c r="Q33" s="67"/>
      <c r="R33" s="91"/>
      <c r="S33" s="119">
        <v>2.1</v>
      </c>
      <c r="T33" s="91"/>
      <c r="U33" s="119">
        <v>2.1</v>
      </c>
      <c r="V33" s="91"/>
      <c r="W33" s="119">
        <v>2.1</v>
      </c>
      <c r="X33" s="67"/>
      <c r="Y33" s="67"/>
      <c r="Z33" s="67"/>
      <c r="AA33" s="91"/>
      <c r="AB33" s="9">
        <v>2.1</v>
      </c>
      <c r="AC33" s="98">
        <v>2.1</v>
      </c>
      <c r="AD33" s="67"/>
      <c r="AE33" s="91"/>
      <c r="AF33" s="10">
        <v>2.2000000000000002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1080</v>
      </c>
      <c r="K35" s="91"/>
      <c r="L35" s="117" t="s">
        <v>1080</v>
      </c>
      <c r="M35" s="91"/>
      <c r="N35" s="117" t="s">
        <v>1080</v>
      </c>
      <c r="O35" s="91"/>
      <c r="P35" s="117" t="s">
        <v>1080</v>
      </c>
      <c r="Q35" s="67"/>
      <c r="R35" s="91"/>
      <c r="S35" s="117" t="s">
        <v>1080</v>
      </c>
      <c r="T35" s="91"/>
      <c r="U35" s="117" t="s">
        <v>1080</v>
      </c>
      <c r="V35" s="91"/>
      <c r="W35" s="117" t="s">
        <v>1080</v>
      </c>
      <c r="X35" s="67"/>
      <c r="Y35" s="67"/>
      <c r="Z35" s="67"/>
      <c r="AA35" s="91"/>
      <c r="AB35" s="5" t="s">
        <v>1080</v>
      </c>
      <c r="AC35" s="95" t="s">
        <v>1080</v>
      </c>
      <c r="AD35" s="67"/>
      <c r="AE35" s="91"/>
      <c r="AF35" s="6" t="s">
        <v>1080</v>
      </c>
    </row>
    <row r="36" spans="5:32" ht="13.15" customHeight="1" x14ac:dyDescent="0.25">
      <c r="E36" s="93" t="s">
        <v>56</v>
      </c>
      <c r="F36" s="67"/>
      <c r="G36" s="67"/>
      <c r="H36" s="67"/>
      <c r="I36" s="94"/>
      <c r="J36" s="116">
        <v>2.1</v>
      </c>
      <c r="K36" s="91"/>
      <c r="L36" s="116">
        <v>2.1</v>
      </c>
      <c r="M36" s="91"/>
      <c r="N36" s="116">
        <v>2.1</v>
      </c>
      <c r="O36" s="91"/>
      <c r="P36" s="116">
        <v>2.1</v>
      </c>
      <c r="Q36" s="67"/>
      <c r="R36" s="91"/>
      <c r="S36" s="116">
        <v>2.1</v>
      </c>
      <c r="T36" s="91"/>
      <c r="U36" s="116">
        <v>2.1</v>
      </c>
      <c r="V36" s="91"/>
      <c r="W36" s="116">
        <v>2.1</v>
      </c>
      <c r="X36" s="67"/>
      <c r="Y36" s="67"/>
      <c r="Z36" s="67"/>
      <c r="AA36" s="91"/>
      <c r="AB36" s="3">
        <v>2.1</v>
      </c>
      <c r="AC36" s="92">
        <v>2.1</v>
      </c>
      <c r="AD36" s="67"/>
      <c r="AE36" s="91"/>
      <c r="AF36" s="4">
        <v>2.2000000000000002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1.1000000000000001</v>
      </c>
      <c r="K39" s="91"/>
      <c r="L39" s="116">
        <v>1.1000000000000001</v>
      </c>
      <c r="M39" s="91"/>
      <c r="N39" s="116">
        <v>1.1000000000000001</v>
      </c>
      <c r="O39" s="91"/>
      <c r="P39" s="116">
        <v>1.1000000000000001</v>
      </c>
      <c r="Q39" s="67"/>
      <c r="R39" s="91"/>
      <c r="S39" s="116">
        <v>1.1000000000000001</v>
      </c>
      <c r="T39" s="91"/>
      <c r="U39" s="116">
        <v>1.1000000000000001</v>
      </c>
      <c r="V39" s="91"/>
      <c r="W39" s="116">
        <v>1.1000000000000001</v>
      </c>
      <c r="X39" s="67"/>
      <c r="Y39" s="67"/>
      <c r="Z39" s="67"/>
      <c r="AA39" s="91"/>
      <c r="AB39" s="3">
        <v>1.1000000000000001</v>
      </c>
      <c r="AC39" s="92">
        <v>1.1000000000000001</v>
      </c>
      <c r="AD39" s="67"/>
      <c r="AE39" s="91"/>
      <c r="AF39" s="4">
        <v>1.1000000000000001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2.0999999046325701</v>
      </c>
      <c r="K42" s="91"/>
      <c r="L42" s="116">
        <v>2.0999999046325701</v>
      </c>
      <c r="M42" s="91"/>
      <c r="N42" s="116">
        <v>2.0999999046325701</v>
      </c>
      <c r="O42" s="91"/>
      <c r="P42" s="116">
        <v>2.0999999046325701</v>
      </c>
      <c r="Q42" s="67"/>
      <c r="R42" s="91"/>
      <c r="S42" s="116">
        <v>2.0999999046325701</v>
      </c>
      <c r="T42" s="91"/>
      <c r="U42" s="116">
        <v>2.0999999046325701</v>
      </c>
      <c r="V42" s="91"/>
      <c r="W42" s="116">
        <v>2.0999999046325701</v>
      </c>
      <c r="X42" s="67"/>
      <c r="Y42" s="67"/>
      <c r="Z42" s="67"/>
      <c r="AA42" s="91"/>
      <c r="AB42" s="3">
        <v>2.0999999046325701</v>
      </c>
      <c r="AC42" s="92">
        <v>2.0999999046325701</v>
      </c>
      <c r="AD42" s="67"/>
      <c r="AE42" s="91"/>
      <c r="AF42" s="4">
        <v>2.0999999046325701</v>
      </c>
    </row>
    <row r="43" spans="5:32" ht="20.25" customHeight="1" x14ac:dyDescent="0.25">
      <c r="E43" s="99" t="s">
        <v>951</v>
      </c>
      <c r="F43" s="100"/>
      <c r="G43" s="100"/>
      <c r="H43" s="100"/>
      <c r="I43" s="101"/>
      <c r="J43" s="120">
        <v>4.0999999999999996</v>
      </c>
      <c r="K43" s="121"/>
      <c r="L43" s="120">
        <v>4.0999999999999996</v>
      </c>
      <c r="M43" s="121"/>
      <c r="N43" s="120">
        <v>4.0999999999999996</v>
      </c>
      <c r="O43" s="121"/>
      <c r="P43" s="120">
        <v>4.0999999999999996</v>
      </c>
      <c r="Q43" s="122"/>
      <c r="R43" s="121"/>
      <c r="S43" s="120">
        <v>4.0999999999999996</v>
      </c>
      <c r="T43" s="121"/>
      <c r="U43" s="120">
        <v>4.0999999999999996</v>
      </c>
      <c r="V43" s="121"/>
      <c r="W43" s="120">
        <v>4.0999999999999996</v>
      </c>
      <c r="X43" s="122"/>
      <c r="Y43" s="122"/>
      <c r="Z43" s="122"/>
      <c r="AA43" s="121"/>
      <c r="AB43" s="23">
        <v>4.0999999999999996</v>
      </c>
      <c r="AC43" s="120">
        <v>4.0999999999999996</v>
      </c>
      <c r="AD43" s="122"/>
      <c r="AE43" s="121"/>
      <c r="AF43" s="24">
        <v>4.0999999999999996</v>
      </c>
    </row>
    <row r="44" spans="5:32" ht="22.5" customHeight="1" x14ac:dyDescent="0.25">
      <c r="E44" s="99" t="s">
        <v>85</v>
      </c>
      <c r="F44" s="100"/>
      <c r="G44" s="100"/>
      <c r="H44" s="100"/>
      <c r="I44" s="101"/>
      <c r="J44" s="120">
        <v>1</v>
      </c>
      <c r="K44" s="121"/>
      <c r="L44" s="120">
        <v>1</v>
      </c>
      <c r="M44" s="121"/>
      <c r="N44" s="120">
        <v>1</v>
      </c>
      <c r="O44" s="121"/>
      <c r="P44" s="120">
        <v>1</v>
      </c>
      <c r="Q44" s="122"/>
      <c r="R44" s="121"/>
      <c r="S44" s="120">
        <v>1</v>
      </c>
      <c r="T44" s="121"/>
      <c r="U44" s="120">
        <v>1</v>
      </c>
      <c r="V44" s="121"/>
      <c r="W44" s="120">
        <v>1</v>
      </c>
      <c r="X44" s="122"/>
      <c r="Y44" s="122"/>
      <c r="Z44" s="122"/>
      <c r="AA44" s="121"/>
      <c r="AB44" s="23">
        <v>1</v>
      </c>
      <c r="AC44" s="120">
        <v>1</v>
      </c>
      <c r="AD44" s="122"/>
      <c r="AE44" s="121"/>
      <c r="AF44" s="24">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3ptnXN7WRIx5G0nMdUnqlQIT71TQ4d6qzwqcki/WpEax9yZQ7jVva50GOlKgHL6YaoqR4amjeD7imhsgGOwO/g==" saltValue="Vn6Skz1evwN6mYlokF2bc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9F0F75B5-C9C0-494E-ABA7-B3B17AC56F0A}"/>
    <hyperlink ref="E53" location="INDEX!A1" display="Return to Index" xr:uid="{96885E90-FF23-42D9-A39C-93B38639B6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BODA - Boondooma Dam (66/11kV)</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13"/>
  <dimension ref="B1:AI51"/>
  <sheetViews>
    <sheetView showGridLines="0" topLeftCell="A10" workbookViewId="0">
      <selection activeCell="I41" sqref="I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1996</v>
      </c>
      <c r="I3" s="69"/>
      <c r="J3" s="69"/>
      <c r="K3" s="69"/>
      <c r="L3" s="69"/>
      <c r="M3" s="69"/>
      <c r="N3" s="69"/>
      <c r="O3" s="69"/>
      <c r="P3" s="69"/>
      <c r="Q3" s="69"/>
      <c r="R3" s="69"/>
      <c r="U3" s="71" t="s">
        <v>929</v>
      </c>
      <c r="V3" s="69"/>
      <c r="X3" s="72" t="s">
        <v>1384</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957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1997</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1998</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1999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68</v>
      </c>
      <c r="J24" s="91"/>
      <c r="K24" s="116">
        <v>68</v>
      </c>
      <c r="L24" s="91"/>
      <c r="M24" s="116">
        <v>68</v>
      </c>
      <c r="N24" s="91"/>
      <c r="O24" s="116">
        <v>68</v>
      </c>
      <c r="P24" s="67"/>
      <c r="Q24" s="91"/>
      <c r="R24" s="116">
        <v>68</v>
      </c>
      <c r="S24" s="91"/>
      <c r="T24" s="116">
        <v>68</v>
      </c>
      <c r="U24" s="91"/>
      <c r="V24" s="116">
        <v>68</v>
      </c>
      <c r="W24" s="67"/>
      <c r="X24" s="67"/>
      <c r="Y24" s="67"/>
      <c r="Z24" s="91"/>
      <c r="AA24" s="3">
        <v>68</v>
      </c>
      <c r="AB24" s="92">
        <v>68</v>
      </c>
      <c r="AC24" s="67"/>
      <c r="AD24" s="91"/>
      <c r="AE24" s="4">
        <v>68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40.700000000000003</v>
      </c>
      <c r="J26" s="91"/>
      <c r="K26" s="116">
        <v>41</v>
      </c>
      <c r="L26" s="91"/>
      <c r="M26" s="116">
        <v>41.3</v>
      </c>
      <c r="N26" s="91"/>
      <c r="O26" s="116">
        <v>41.5</v>
      </c>
      <c r="P26" s="67"/>
      <c r="Q26" s="91"/>
      <c r="R26" s="116">
        <v>41.5</v>
      </c>
      <c r="S26" s="91"/>
      <c r="T26" s="116">
        <v>30.6</v>
      </c>
      <c r="U26" s="91"/>
      <c r="V26" s="116">
        <v>30.7</v>
      </c>
      <c r="W26" s="67"/>
      <c r="X26" s="67"/>
      <c r="Y26" s="67"/>
      <c r="Z26" s="91"/>
      <c r="AA26" s="3">
        <v>31</v>
      </c>
      <c r="AB26" s="92">
        <v>31.2</v>
      </c>
      <c r="AC26" s="67"/>
      <c r="AD26" s="91"/>
      <c r="AE26" s="4">
        <v>31.5</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0.98899999999999999</v>
      </c>
      <c r="J29" s="91"/>
      <c r="K29" s="118">
        <v>0.98899999999999999</v>
      </c>
      <c r="L29" s="91"/>
      <c r="M29" s="118">
        <v>0.98899999999999999</v>
      </c>
      <c r="N29" s="91"/>
      <c r="O29" s="118">
        <v>0.98899999999999999</v>
      </c>
      <c r="P29" s="67"/>
      <c r="Q29" s="91"/>
      <c r="R29" s="118">
        <v>0.98899999999999999</v>
      </c>
      <c r="S29" s="91"/>
      <c r="T29" s="118">
        <v>0.98699999999999999</v>
      </c>
      <c r="U29" s="91"/>
      <c r="V29" s="118">
        <v>0.98699999999999999</v>
      </c>
      <c r="W29" s="67"/>
      <c r="X29" s="67"/>
      <c r="Y29" s="67"/>
      <c r="Z29" s="91"/>
      <c r="AA29" s="7">
        <v>0.98699999999999999</v>
      </c>
      <c r="AB29" s="96">
        <v>0.98699999999999999</v>
      </c>
      <c r="AC29" s="67"/>
      <c r="AD29" s="91"/>
      <c r="AE29" s="8">
        <v>0.98699999999999999</v>
      </c>
    </row>
    <row r="30" spans="4:31" ht="13.15" customHeight="1" x14ac:dyDescent="0.25">
      <c r="E30" s="93" t="s">
        <v>40</v>
      </c>
      <c r="F30" s="67"/>
      <c r="G30" s="67"/>
      <c r="H30" s="94"/>
      <c r="I30" s="116">
        <v>37.4</v>
      </c>
      <c r="J30" s="91"/>
      <c r="K30" s="116">
        <v>37.4</v>
      </c>
      <c r="L30" s="91"/>
      <c r="M30" s="116">
        <v>37.4</v>
      </c>
      <c r="N30" s="91"/>
      <c r="O30" s="116">
        <v>37.4</v>
      </c>
      <c r="P30" s="67"/>
      <c r="Q30" s="91"/>
      <c r="R30" s="116">
        <v>37.4</v>
      </c>
      <c r="S30" s="91"/>
      <c r="T30" s="116">
        <v>37.4</v>
      </c>
      <c r="U30" s="91"/>
      <c r="V30" s="116">
        <v>37.4</v>
      </c>
      <c r="W30" s="67"/>
      <c r="X30" s="67"/>
      <c r="Y30" s="67"/>
      <c r="Z30" s="91"/>
      <c r="AA30" s="3">
        <v>37.4</v>
      </c>
      <c r="AB30" s="92">
        <v>37.4</v>
      </c>
      <c r="AC30" s="67"/>
      <c r="AD30" s="91"/>
      <c r="AE30" s="4">
        <v>37.4</v>
      </c>
    </row>
    <row r="31" spans="4:31" ht="13.15" customHeight="1" x14ac:dyDescent="0.25">
      <c r="E31" s="97" t="s">
        <v>44</v>
      </c>
      <c r="F31" s="67"/>
      <c r="G31" s="67"/>
      <c r="H31" s="94"/>
      <c r="I31" s="119">
        <v>38.9</v>
      </c>
      <c r="J31" s="91"/>
      <c r="K31" s="119">
        <v>39.200000000000003</v>
      </c>
      <c r="L31" s="91"/>
      <c r="M31" s="119">
        <v>39.4</v>
      </c>
      <c r="N31" s="91"/>
      <c r="O31" s="119">
        <v>39.700000000000003</v>
      </c>
      <c r="P31" s="67"/>
      <c r="Q31" s="91"/>
      <c r="R31" s="119">
        <v>39.6</v>
      </c>
      <c r="S31" s="91"/>
      <c r="T31" s="119">
        <v>28.5</v>
      </c>
      <c r="U31" s="91"/>
      <c r="V31" s="119">
        <v>28.6</v>
      </c>
      <c r="W31" s="67"/>
      <c r="X31" s="67"/>
      <c r="Y31" s="67"/>
      <c r="Z31" s="91"/>
      <c r="AA31" s="9">
        <v>28.8</v>
      </c>
      <c r="AB31" s="98">
        <v>29</v>
      </c>
      <c r="AC31" s="67"/>
      <c r="AD31" s="91"/>
      <c r="AE31" s="10">
        <v>29.2</v>
      </c>
    </row>
    <row r="32" spans="4:31" ht="20.25" customHeight="1" x14ac:dyDescent="0.25">
      <c r="E32" s="93" t="s">
        <v>948</v>
      </c>
      <c r="F32" s="67"/>
      <c r="G32" s="67"/>
      <c r="H32" s="94"/>
      <c r="I32" s="117">
        <v>1.9</v>
      </c>
      <c r="J32" s="91"/>
      <c r="K32" s="117">
        <v>2</v>
      </c>
      <c r="L32" s="91"/>
      <c r="M32" s="117">
        <v>2</v>
      </c>
      <c r="N32" s="91"/>
      <c r="O32" s="117">
        <v>2</v>
      </c>
      <c r="P32" s="67"/>
      <c r="Q32" s="91"/>
      <c r="R32" s="117">
        <v>2</v>
      </c>
      <c r="S32" s="91"/>
      <c r="T32" s="117">
        <v>1.4</v>
      </c>
      <c r="U32" s="91"/>
      <c r="V32" s="117">
        <v>1.4</v>
      </c>
      <c r="W32" s="67"/>
      <c r="X32" s="67"/>
      <c r="Y32" s="67"/>
      <c r="Z32" s="91"/>
      <c r="AA32" s="5">
        <v>1.4</v>
      </c>
      <c r="AB32" s="95">
        <v>1.5</v>
      </c>
      <c r="AC32" s="67"/>
      <c r="AD32" s="91"/>
      <c r="AE32" s="6">
        <v>1.5</v>
      </c>
    </row>
    <row r="33" spans="5:31" ht="20.25" customHeight="1" x14ac:dyDescent="0.25">
      <c r="E33" s="93" t="s">
        <v>949</v>
      </c>
      <c r="F33" s="67"/>
      <c r="G33" s="67"/>
      <c r="H33" s="94"/>
      <c r="I33" s="117" t="s">
        <v>2000</v>
      </c>
      <c r="J33" s="91"/>
      <c r="K33" s="117" t="s">
        <v>2000</v>
      </c>
      <c r="L33" s="91"/>
      <c r="M33" s="117" t="s">
        <v>2000</v>
      </c>
      <c r="N33" s="91"/>
      <c r="O33" s="117" t="s">
        <v>2000</v>
      </c>
      <c r="P33" s="67"/>
      <c r="Q33" s="91"/>
      <c r="R33" s="117" t="s">
        <v>2000</v>
      </c>
      <c r="S33" s="91"/>
      <c r="T33" s="117" t="s">
        <v>2000</v>
      </c>
      <c r="U33" s="91"/>
      <c r="V33" s="117" t="s">
        <v>2000</v>
      </c>
      <c r="W33" s="67"/>
      <c r="X33" s="67"/>
      <c r="Y33" s="67"/>
      <c r="Z33" s="91"/>
      <c r="AA33" s="5" t="s">
        <v>2000</v>
      </c>
      <c r="AB33" s="95" t="s">
        <v>2000</v>
      </c>
      <c r="AC33" s="67"/>
      <c r="AD33" s="91"/>
      <c r="AE33" s="6" t="s">
        <v>2000</v>
      </c>
    </row>
    <row r="34" spans="5:31" ht="13.15" customHeight="1" x14ac:dyDescent="0.25">
      <c r="E34" s="93" t="s">
        <v>56</v>
      </c>
      <c r="F34" s="67"/>
      <c r="G34" s="67"/>
      <c r="H34" s="94"/>
      <c r="I34" s="116">
        <v>1.5</v>
      </c>
      <c r="J34" s="91"/>
      <c r="K34" s="116">
        <v>1.8</v>
      </c>
      <c r="L34" s="91"/>
      <c r="M34" s="116">
        <v>2</v>
      </c>
      <c r="N34" s="91"/>
      <c r="O34" s="116">
        <v>2.2999999999999998</v>
      </c>
      <c r="P34" s="67"/>
      <c r="Q34" s="91"/>
      <c r="R34" s="116">
        <v>2.2000000000000002</v>
      </c>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19.100000000000001</v>
      </c>
      <c r="J37" s="91"/>
      <c r="K37" s="116">
        <v>19.100000000000001</v>
      </c>
      <c r="L37" s="91"/>
      <c r="M37" s="116">
        <v>19.100000000000001</v>
      </c>
      <c r="N37" s="91"/>
      <c r="O37" s="116">
        <v>19.100000000000001</v>
      </c>
      <c r="P37" s="67"/>
      <c r="Q37" s="91"/>
      <c r="R37" s="116">
        <v>19.100000000000001</v>
      </c>
      <c r="S37" s="91"/>
      <c r="T37" s="116">
        <v>19.100000000000001</v>
      </c>
      <c r="U37" s="91"/>
      <c r="V37" s="116">
        <v>19.100000000000001</v>
      </c>
      <c r="W37" s="67"/>
      <c r="X37" s="67"/>
      <c r="Y37" s="67"/>
      <c r="Z37" s="91"/>
      <c r="AA37" s="3">
        <v>19.100000000000001</v>
      </c>
      <c r="AB37" s="92">
        <v>19.100000000000001</v>
      </c>
      <c r="AC37" s="67"/>
      <c r="AD37" s="91"/>
      <c r="AE37" s="4">
        <v>19.100000000000001</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7.9000000953674299</v>
      </c>
      <c r="J39" s="91"/>
      <c r="K39" s="116">
        <v>7.9000000953674299</v>
      </c>
      <c r="L39" s="91"/>
      <c r="M39" s="116">
        <v>7.9000000953674299</v>
      </c>
      <c r="N39" s="91"/>
      <c r="O39" s="116">
        <v>7.9000000953674299</v>
      </c>
      <c r="P39" s="67"/>
      <c r="Q39" s="91"/>
      <c r="R39" s="116">
        <v>7.9000000953674299</v>
      </c>
      <c r="S39" s="91"/>
      <c r="T39" s="116">
        <v>7.9000000953674299</v>
      </c>
      <c r="U39" s="91"/>
      <c r="V39" s="116">
        <v>7.9000000953674299</v>
      </c>
      <c r="W39" s="67"/>
      <c r="X39" s="67"/>
      <c r="Y39" s="67"/>
      <c r="Z39" s="91"/>
      <c r="AA39" s="3">
        <v>7.9000000953674299</v>
      </c>
      <c r="AB39" s="92">
        <v>7.9000000953674299</v>
      </c>
      <c r="AC39" s="67"/>
      <c r="AD39" s="91"/>
      <c r="AE39" s="4">
        <v>7.9000000953674299</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76">
        <v>50</v>
      </c>
      <c r="J41" s="137"/>
      <c r="K41" s="176">
        <v>50</v>
      </c>
      <c r="L41" s="137"/>
      <c r="M41" s="176">
        <v>50</v>
      </c>
      <c r="N41" s="137"/>
      <c r="O41" s="176">
        <v>50</v>
      </c>
      <c r="P41" s="138"/>
      <c r="Q41" s="137"/>
      <c r="R41" s="176">
        <v>50</v>
      </c>
      <c r="S41" s="137"/>
      <c r="T41" s="176">
        <v>50</v>
      </c>
      <c r="U41" s="137"/>
      <c r="V41" s="176">
        <v>50</v>
      </c>
      <c r="W41" s="138"/>
      <c r="X41" s="138"/>
      <c r="Y41" s="138"/>
      <c r="Z41" s="137"/>
      <c r="AA41" s="26">
        <v>50</v>
      </c>
      <c r="AB41" s="136">
        <v>50</v>
      </c>
      <c r="AC41" s="138"/>
      <c r="AD41" s="137"/>
      <c r="AE41" s="27">
        <v>50</v>
      </c>
    </row>
    <row r="42" spans="5:31" x14ac:dyDescent="0.25">
      <c r="E42" s="133" t="s">
        <v>85</v>
      </c>
      <c r="F42" s="134"/>
      <c r="G42" s="134"/>
      <c r="H42" s="135"/>
      <c r="I42" s="176">
        <v>25</v>
      </c>
      <c r="J42" s="137"/>
      <c r="K42" s="176">
        <v>25</v>
      </c>
      <c r="L42" s="137"/>
      <c r="M42" s="176">
        <v>25</v>
      </c>
      <c r="N42" s="137"/>
      <c r="O42" s="176">
        <v>25</v>
      </c>
      <c r="P42" s="138"/>
      <c r="Q42" s="137"/>
      <c r="R42" s="176">
        <v>25</v>
      </c>
      <c r="S42" s="137"/>
      <c r="T42" s="176">
        <v>25</v>
      </c>
      <c r="U42" s="137"/>
      <c r="V42" s="176">
        <v>25</v>
      </c>
      <c r="W42" s="138"/>
      <c r="X42" s="138"/>
      <c r="Y42" s="138"/>
      <c r="Z42" s="137"/>
      <c r="AA42" s="26">
        <v>25</v>
      </c>
      <c r="AB42" s="136">
        <v>25</v>
      </c>
      <c r="AC42" s="138"/>
      <c r="AD42" s="137"/>
      <c r="AE42" s="27">
        <v>25</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78j0yxICt+x5gWQnkJ32jx9uNWC57pzyRJ6E/jKc+56yXZHrTKpZsZ7higZqlIZRhkTZgtLOnNoBUxPNAGxTZA==" saltValue="tz5NRisDhZNHJyWBkrjr9w=="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0938E1A4-378D-4A58-8E17-7B0A91AE581B}"/>
    <hyperlink ref="E51" location="INDEX!A1" display="Return to Index" xr:uid="{943DEC71-F04B-4D80-B4A5-3114399D51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T095 - Millchester BSP (132/66kV)</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21"/>
  <dimension ref="B1:AI51"/>
  <sheetViews>
    <sheetView showGridLines="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2001</v>
      </c>
      <c r="I3" s="69"/>
      <c r="J3" s="69"/>
      <c r="K3" s="69"/>
      <c r="L3" s="69"/>
      <c r="M3" s="69"/>
      <c r="N3" s="69"/>
      <c r="O3" s="69"/>
      <c r="P3" s="69"/>
      <c r="Q3" s="69"/>
      <c r="R3" s="69"/>
      <c r="U3" s="71" t="s">
        <v>929</v>
      </c>
      <c r="V3" s="69"/>
      <c r="X3" s="72" t="s">
        <v>1528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2002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2003</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239</v>
      </c>
      <c r="J24" s="91"/>
      <c r="K24" s="116">
        <v>239</v>
      </c>
      <c r="L24" s="91"/>
      <c r="M24" s="116">
        <v>239</v>
      </c>
      <c r="N24" s="91"/>
      <c r="O24" s="116">
        <v>239</v>
      </c>
      <c r="P24" s="67"/>
      <c r="Q24" s="91"/>
      <c r="R24" s="116">
        <v>239</v>
      </c>
      <c r="S24" s="91"/>
      <c r="T24" s="116">
        <v>286.2</v>
      </c>
      <c r="U24" s="91"/>
      <c r="V24" s="116">
        <v>286.2</v>
      </c>
      <c r="W24" s="67"/>
      <c r="X24" s="67"/>
      <c r="Y24" s="67"/>
      <c r="Z24" s="91"/>
      <c r="AA24" s="3">
        <v>286.2</v>
      </c>
      <c r="AB24" s="92">
        <v>286.2</v>
      </c>
      <c r="AC24" s="67"/>
      <c r="AD24" s="91"/>
      <c r="AE24" s="4">
        <v>286.2</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87.4</v>
      </c>
      <c r="J26" s="91"/>
      <c r="K26" s="116">
        <v>88.3</v>
      </c>
      <c r="L26" s="91"/>
      <c r="M26" s="116">
        <v>89.1</v>
      </c>
      <c r="N26" s="91"/>
      <c r="O26" s="116">
        <v>89.9</v>
      </c>
      <c r="P26" s="67"/>
      <c r="Q26" s="91"/>
      <c r="R26" s="116">
        <v>90.3</v>
      </c>
      <c r="S26" s="91"/>
      <c r="T26" s="116">
        <v>108.8</v>
      </c>
      <c r="U26" s="91"/>
      <c r="V26" s="116">
        <v>109.4</v>
      </c>
      <c r="W26" s="67"/>
      <c r="X26" s="67"/>
      <c r="Y26" s="67"/>
      <c r="Z26" s="91"/>
      <c r="AA26" s="3">
        <v>110.7</v>
      </c>
      <c r="AB26" s="92">
        <v>111.8</v>
      </c>
      <c r="AC26" s="67"/>
      <c r="AD26" s="91"/>
      <c r="AE26" s="4">
        <v>113.1</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0.98599999999999999</v>
      </c>
      <c r="J29" s="91"/>
      <c r="K29" s="118">
        <v>0.98599999999999999</v>
      </c>
      <c r="L29" s="91"/>
      <c r="M29" s="118">
        <v>0.98599999999999999</v>
      </c>
      <c r="N29" s="91"/>
      <c r="O29" s="118">
        <v>0.98599999999999999</v>
      </c>
      <c r="P29" s="67"/>
      <c r="Q29" s="91"/>
      <c r="R29" s="118">
        <v>0.98599999999999999</v>
      </c>
      <c r="S29" s="91"/>
      <c r="T29" s="118">
        <v>0.98799999999999999</v>
      </c>
      <c r="U29" s="91"/>
      <c r="V29" s="118">
        <v>0.98799999999999999</v>
      </c>
      <c r="W29" s="67"/>
      <c r="X29" s="67"/>
      <c r="Y29" s="67"/>
      <c r="Z29" s="91"/>
      <c r="AA29" s="7">
        <v>0.98799999999999999</v>
      </c>
      <c r="AB29" s="96">
        <v>0.98799999999999999</v>
      </c>
      <c r="AC29" s="67"/>
      <c r="AD29" s="91"/>
      <c r="AE29" s="8">
        <v>0.98799999999999999</v>
      </c>
    </row>
    <row r="30" spans="4:31" ht="13.15" customHeight="1" x14ac:dyDescent="0.25">
      <c r="E30" s="93" t="s">
        <v>40</v>
      </c>
      <c r="F30" s="67"/>
      <c r="G30" s="67"/>
      <c r="H30" s="94"/>
      <c r="I30" s="116">
        <v>132.30000000000001</v>
      </c>
      <c r="J30" s="91"/>
      <c r="K30" s="116">
        <v>132.30000000000001</v>
      </c>
      <c r="L30" s="91"/>
      <c r="M30" s="116">
        <v>132.30000000000001</v>
      </c>
      <c r="N30" s="91"/>
      <c r="O30" s="116">
        <v>132.30000000000001</v>
      </c>
      <c r="P30" s="67"/>
      <c r="Q30" s="91"/>
      <c r="R30" s="116">
        <v>132.30000000000001</v>
      </c>
      <c r="S30" s="91"/>
      <c r="T30" s="116">
        <v>157.1</v>
      </c>
      <c r="U30" s="91"/>
      <c r="V30" s="116">
        <v>157.1</v>
      </c>
      <c r="W30" s="67"/>
      <c r="X30" s="67"/>
      <c r="Y30" s="67"/>
      <c r="Z30" s="91"/>
      <c r="AA30" s="3">
        <v>157.1</v>
      </c>
      <c r="AB30" s="92">
        <v>157.1</v>
      </c>
      <c r="AC30" s="67"/>
      <c r="AD30" s="91"/>
      <c r="AE30" s="4">
        <v>157.1</v>
      </c>
    </row>
    <row r="31" spans="4:31" ht="13.15" customHeight="1" x14ac:dyDescent="0.25">
      <c r="E31" s="97" t="s">
        <v>44</v>
      </c>
      <c r="F31" s="67"/>
      <c r="G31" s="67"/>
      <c r="H31" s="94"/>
      <c r="I31" s="119">
        <v>80.900000000000006</v>
      </c>
      <c r="J31" s="91"/>
      <c r="K31" s="119">
        <v>81.7</v>
      </c>
      <c r="L31" s="91"/>
      <c r="M31" s="119">
        <v>82.4</v>
      </c>
      <c r="N31" s="91"/>
      <c r="O31" s="119">
        <v>83.1</v>
      </c>
      <c r="P31" s="67"/>
      <c r="Q31" s="91"/>
      <c r="R31" s="119">
        <v>83.5</v>
      </c>
      <c r="S31" s="91"/>
      <c r="T31" s="119">
        <v>101.6</v>
      </c>
      <c r="U31" s="91"/>
      <c r="V31" s="119">
        <v>102.1</v>
      </c>
      <c r="W31" s="67"/>
      <c r="X31" s="67"/>
      <c r="Y31" s="67"/>
      <c r="Z31" s="91"/>
      <c r="AA31" s="9">
        <v>103.4</v>
      </c>
      <c r="AB31" s="98">
        <v>104.4</v>
      </c>
      <c r="AC31" s="67"/>
      <c r="AD31" s="91"/>
      <c r="AE31" s="10">
        <v>105.6</v>
      </c>
    </row>
    <row r="32" spans="4:31" ht="20.25" customHeight="1" x14ac:dyDescent="0.25">
      <c r="E32" s="93" t="s">
        <v>948</v>
      </c>
      <c r="F32" s="67"/>
      <c r="G32" s="67"/>
      <c r="H32" s="94"/>
      <c r="I32" s="117">
        <v>4</v>
      </c>
      <c r="J32" s="91"/>
      <c r="K32" s="117">
        <v>4.0999999999999996</v>
      </c>
      <c r="L32" s="91"/>
      <c r="M32" s="117">
        <v>4.0999999999999996</v>
      </c>
      <c r="N32" s="91"/>
      <c r="O32" s="117">
        <v>4.2</v>
      </c>
      <c r="P32" s="67"/>
      <c r="Q32" s="91"/>
      <c r="R32" s="117">
        <v>4.2</v>
      </c>
      <c r="S32" s="91"/>
      <c r="T32" s="117">
        <v>5.0999999999999996</v>
      </c>
      <c r="U32" s="91"/>
      <c r="V32" s="117">
        <v>5.0999999999999996</v>
      </c>
      <c r="W32" s="67"/>
      <c r="X32" s="67"/>
      <c r="Y32" s="67"/>
      <c r="Z32" s="91"/>
      <c r="AA32" s="5">
        <v>5.2</v>
      </c>
      <c r="AB32" s="95">
        <v>5.2</v>
      </c>
      <c r="AC32" s="67"/>
      <c r="AD32" s="91"/>
      <c r="AE32" s="6">
        <v>5.3</v>
      </c>
    </row>
    <row r="33" spans="5:31" ht="20.25" customHeight="1" x14ac:dyDescent="0.25">
      <c r="E33" s="93" t="s">
        <v>949</v>
      </c>
      <c r="F33" s="67"/>
      <c r="G33" s="67"/>
      <c r="H33" s="94"/>
      <c r="I33" s="117" t="s">
        <v>1410</v>
      </c>
      <c r="J33" s="91"/>
      <c r="K33" s="117" t="s">
        <v>1410</v>
      </c>
      <c r="L33" s="91"/>
      <c r="M33" s="117" t="s">
        <v>1410</v>
      </c>
      <c r="N33" s="91"/>
      <c r="O33" s="117" t="s">
        <v>1410</v>
      </c>
      <c r="P33" s="67"/>
      <c r="Q33" s="91"/>
      <c r="R33" s="117" t="s">
        <v>1410</v>
      </c>
      <c r="S33" s="91"/>
      <c r="T33" s="117" t="s">
        <v>1410</v>
      </c>
      <c r="U33" s="91"/>
      <c r="V33" s="117" t="s">
        <v>1410</v>
      </c>
      <c r="W33" s="67"/>
      <c r="X33" s="67"/>
      <c r="Y33" s="67"/>
      <c r="Z33" s="91"/>
      <c r="AA33" s="5" t="s">
        <v>1410</v>
      </c>
      <c r="AB33" s="95" t="s">
        <v>1410</v>
      </c>
      <c r="AC33" s="67"/>
      <c r="AD33" s="91"/>
      <c r="AE33" s="6" t="s">
        <v>1410</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128</v>
      </c>
      <c r="J41" s="161"/>
      <c r="K41" s="160">
        <v>128</v>
      </c>
      <c r="L41" s="161"/>
      <c r="M41" s="160">
        <v>128</v>
      </c>
      <c r="N41" s="161"/>
      <c r="O41" s="160">
        <v>128</v>
      </c>
      <c r="P41" s="134"/>
      <c r="Q41" s="161"/>
      <c r="R41" s="160">
        <v>128</v>
      </c>
      <c r="S41" s="161"/>
      <c r="T41" s="160">
        <v>128</v>
      </c>
      <c r="U41" s="161"/>
      <c r="V41" s="160">
        <v>128</v>
      </c>
      <c r="W41" s="134"/>
      <c r="X41" s="134"/>
      <c r="Y41" s="134"/>
      <c r="Z41" s="161"/>
      <c r="AA41" s="28">
        <v>128</v>
      </c>
      <c r="AB41" s="162">
        <v>128</v>
      </c>
      <c r="AC41" s="134"/>
      <c r="AD41" s="161"/>
      <c r="AE41" s="29">
        <v>128</v>
      </c>
    </row>
    <row r="42" spans="5:31" x14ac:dyDescent="0.25">
      <c r="E42" s="133" t="s">
        <v>85</v>
      </c>
      <c r="F42" s="134"/>
      <c r="G42" s="134"/>
      <c r="H42" s="135"/>
      <c r="I42" s="160">
        <v>64</v>
      </c>
      <c r="J42" s="161"/>
      <c r="K42" s="160">
        <v>64</v>
      </c>
      <c r="L42" s="161"/>
      <c r="M42" s="160">
        <v>64</v>
      </c>
      <c r="N42" s="161"/>
      <c r="O42" s="160">
        <v>64</v>
      </c>
      <c r="P42" s="134"/>
      <c r="Q42" s="161"/>
      <c r="R42" s="160">
        <v>64</v>
      </c>
      <c r="S42" s="161"/>
      <c r="T42" s="160">
        <v>64</v>
      </c>
      <c r="U42" s="161"/>
      <c r="V42" s="160">
        <v>64</v>
      </c>
      <c r="W42" s="134"/>
      <c r="X42" s="134"/>
      <c r="Y42" s="134"/>
      <c r="Z42" s="161"/>
      <c r="AA42" s="28">
        <v>64</v>
      </c>
      <c r="AB42" s="162">
        <v>64</v>
      </c>
      <c r="AC42" s="134"/>
      <c r="AD42" s="161"/>
      <c r="AE42" s="29">
        <v>64</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9N4rJPXdlxi9x/WWrPh6iP2YfGNOjFMoNbrdJ7LLvAFiRybRvCucfsjKSgEGEyFFEo+KQ0ZGblHeDCJN4of3dg==" saltValue="WPnPM7genKPQOsX8tnOkx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28330457-7728-4254-9DEA-5AD0C9FC6784}"/>
    <hyperlink ref="E51" location="INDEX!A1" display="Return to Index" xr:uid="{B29D1529-4B6E-44E3-BD6E-090272B2A6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T116 - Torrington BSP (110/33kV)</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293"/>
  <dimension ref="B1:AI51"/>
  <sheetViews>
    <sheetView showGridLines="0" topLeftCell="A1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2004</v>
      </c>
      <c r="I3" s="69"/>
      <c r="J3" s="69"/>
      <c r="K3" s="69"/>
      <c r="L3" s="69"/>
      <c r="M3" s="69"/>
      <c r="N3" s="69"/>
      <c r="O3" s="69"/>
      <c r="P3" s="69"/>
      <c r="Q3" s="69"/>
      <c r="R3" s="69"/>
      <c r="U3" s="71" t="s">
        <v>929</v>
      </c>
      <c r="V3" s="69"/>
      <c r="X3" s="72" t="s">
        <v>2005</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1422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2006</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151.19999999999999</v>
      </c>
      <c r="J24" s="91"/>
      <c r="K24" s="116">
        <v>151.19999999999999</v>
      </c>
      <c r="L24" s="91"/>
      <c r="M24" s="116">
        <v>151.19999999999999</v>
      </c>
      <c r="N24" s="91"/>
      <c r="O24" s="116">
        <v>151.19999999999999</v>
      </c>
      <c r="P24" s="67"/>
      <c r="Q24" s="91"/>
      <c r="R24" s="116">
        <v>151.19999999999999</v>
      </c>
      <c r="S24" s="91"/>
      <c r="T24" s="116">
        <v>162</v>
      </c>
      <c r="U24" s="91"/>
      <c r="V24" s="116">
        <v>162</v>
      </c>
      <c r="W24" s="67"/>
      <c r="X24" s="67"/>
      <c r="Y24" s="67"/>
      <c r="Z24" s="91"/>
      <c r="AA24" s="3">
        <v>162</v>
      </c>
      <c r="AB24" s="92">
        <v>162</v>
      </c>
      <c r="AC24" s="67"/>
      <c r="AD24" s="91"/>
      <c r="AE24" s="4">
        <v>162</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47.4</v>
      </c>
      <c r="J26" s="91"/>
      <c r="K26" s="116">
        <v>48.5</v>
      </c>
      <c r="L26" s="91"/>
      <c r="M26" s="116">
        <v>48.9</v>
      </c>
      <c r="N26" s="91"/>
      <c r="O26" s="116">
        <v>49.2</v>
      </c>
      <c r="P26" s="67"/>
      <c r="Q26" s="91"/>
      <c r="R26" s="116">
        <v>49.2</v>
      </c>
      <c r="S26" s="91"/>
      <c r="T26" s="116">
        <v>45.5</v>
      </c>
      <c r="U26" s="91"/>
      <c r="V26" s="116">
        <v>46.4</v>
      </c>
      <c r="W26" s="67"/>
      <c r="X26" s="67"/>
      <c r="Y26" s="67"/>
      <c r="Z26" s="91"/>
      <c r="AA26" s="3">
        <v>47.6</v>
      </c>
      <c r="AB26" s="92">
        <v>48</v>
      </c>
      <c r="AC26" s="67"/>
      <c r="AD26" s="91"/>
      <c r="AE26" s="4">
        <v>48.4</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0.94399999999999995</v>
      </c>
      <c r="J29" s="91"/>
      <c r="K29" s="118">
        <v>0.94399999999999995</v>
      </c>
      <c r="L29" s="91"/>
      <c r="M29" s="118">
        <v>0.94399999999999995</v>
      </c>
      <c r="N29" s="91"/>
      <c r="O29" s="118">
        <v>0.94399999999999995</v>
      </c>
      <c r="P29" s="67"/>
      <c r="Q29" s="91"/>
      <c r="R29" s="118">
        <v>0.94399999999999995</v>
      </c>
      <c r="S29" s="91"/>
      <c r="T29" s="118">
        <v>0.93700000000000006</v>
      </c>
      <c r="U29" s="91"/>
      <c r="V29" s="118">
        <v>0.93700000000000006</v>
      </c>
      <c r="W29" s="67"/>
      <c r="X29" s="67"/>
      <c r="Y29" s="67"/>
      <c r="Z29" s="91"/>
      <c r="AA29" s="7">
        <v>0.93700000000000006</v>
      </c>
      <c r="AB29" s="96">
        <v>0.93700000000000006</v>
      </c>
      <c r="AC29" s="67"/>
      <c r="AD29" s="91"/>
      <c r="AE29" s="8">
        <v>0.93700000000000006</v>
      </c>
    </row>
    <row r="30" spans="4:31" ht="13.15" customHeight="1" x14ac:dyDescent="0.25">
      <c r="E30" s="93" t="s">
        <v>40</v>
      </c>
      <c r="F30" s="67"/>
      <c r="G30" s="67"/>
      <c r="H30" s="94"/>
      <c r="I30" s="116">
        <v>90.9</v>
      </c>
      <c r="J30" s="91"/>
      <c r="K30" s="116">
        <v>90.9</v>
      </c>
      <c r="L30" s="91"/>
      <c r="M30" s="116">
        <v>90.9</v>
      </c>
      <c r="N30" s="91"/>
      <c r="O30" s="116">
        <v>90.9</v>
      </c>
      <c r="P30" s="67"/>
      <c r="Q30" s="91"/>
      <c r="R30" s="116">
        <v>90.9</v>
      </c>
      <c r="S30" s="91"/>
      <c r="T30" s="116">
        <v>95.7</v>
      </c>
      <c r="U30" s="91"/>
      <c r="V30" s="116">
        <v>95.7</v>
      </c>
      <c r="W30" s="67"/>
      <c r="X30" s="67"/>
      <c r="Y30" s="67"/>
      <c r="Z30" s="91"/>
      <c r="AA30" s="3">
        <v>95.7</v>
      </c>
      <c r="AB30" s="92">
        <v>95.7</v>
      </c>
      <c r="AC30" s="67"/>
      <c r="AD30" s="91"/>
      <c r="AE30" s="4">
        <v>95.7</v>
      </c>
    </row>
    <row r="31" spans="4:31" ht="13.15" customHeight="1" x14ac:dyDescent="0.25">
      <c r="E31" s="97" t="s">
        <v>44</v>
      </c>
      <c r="F31" s="67"/>
      <c r="G31" s="67"/>
      <c r="H31" s="94"/>
      <c r="I31" s="119">
        <v>46.1</v>
      </c>
      <c r="J31" s="91"/>
      <c r="K31" s="119">
        <v>47.2</v>
      </c>
      <c r="L31" s="91"/>
      <c r="M31" s="119">
        <v>47.6</v>
      </c>
      <c r="N31" s="91"/>
      <c r="O31" s="119">
        <v>47.9</v>
      </c>
      <c r="P31" s="67"/>
      <c r="Q31" s="91"/>
      <c r="R31" s="119">
        <v>47.8</v>
      </c>
      <c r="S31" s="91"/>
      <c r="T31" s="119">
        <v>44.8</v>
      </c>
      <c r="U31" s="91"/>
      <c r="V31" s="119">
        <v>45.7</v>
      </c>
      <c r="W31" s="67"/>
      <c r="X31" s="67"/>
      <c r="Y31" s="67"/>
      <c r="Z31" s="91"/>
      <c r="AA31" s="9">
        <v>46.9</v>
      </c>
      <c r="AB31" s="98">
        <v>47.3</v>
      </c>
      <c r="AC31" s="67"/>
      <c r="AD31" s="91"/>
      <c r="AE31" s="10">
        <v>47.7</v>
      </c>
    </row>
    <row r="32" spans="4:31" ht="20.25" customHeight="1" x14ac:dyDescent="0.25">
      <c r="E32" s="93" t="s">
        <v>948</v>
      </c>
      <c r="F32" s="67"/>
      <c r="G32" s="67"/>
      <c r="H32" s="94"/>
      <c r="I32" s="117">
        <v>2.2999999999999998</v>
      </c>
      <c r="J32" s="91"/>
      <c r="K32" s="117">
        <v>2.4</v>
      </c>
      <c r="L32" s="91"/>
      <c r="M32" s="117">
        <v>2.4</v>
      </c>
      <c r="N32" s="91"/>
      <c r="O32" s="117">
        <v>2.4</v>
      </c>
      <c r="P32" s="67"/>
      <c r="Q32" s="91"/>
      <c r="R32" s="117">
        <v>2.4</v>
      </c>
      <c r="S32" s="91"/>
      <c r="T32" s="117">
        <v>2.2000000000000002</v>
      </c>
      <c r="U32" s="91"/>
      <c r="V32" s="117">
        <v>2.2999999999999998</v>
      </c>
      <c r="W32" s="67"/>
      <c r="X32" s="67"/>
      <c r="Y32" s="67"/>
      <c r="Z32" s="91"/>
      <c r="AA32" s="5">
        <v>2.2999999999999998</v>
      </c>
      <c r="AB32" s="95">
        <v>2.4</v>
      </c>
      <c r="AC32" s="67"/>
      <c r="AD32" s="91"/>
      <c r="AE32" s="6">
        <v>2.4</v>
      </c>
    </row>
    <row r="33" spans="5:31" ht="20.25" customHeight="1" x14ac:dyDescent="0.25">
      <c r="E33" s="93" t="s">
        <v>949</v>
      </c>
      <c r="F33" s="67"/>
      <c r="G33" s="67"/>
      <c r="H33" s="94"/>
      <c r="I33" s="117" t="s">
        <v>1280</v>
      </c>
      <c r="J33" s="91"/>
      <c r="K33" s="117" t="s">
        <v>1280</v>
      </c>
      <c r="L33" s="91"/>
      <c r="M33" s="117" t="s">
        <v>1280</v>
      </c>
      <c r="N33" s="91"/>
      <c r="O33" s="117" t="s">
        <v>1280</v>
      </c>
      <c r="P33" s="67"/>
      <c r="Q33" s="91"/>
      <c r="R33" s="117" t="s">
        <v>1280</v>
      </c>
      <c r="S33" s="91"/>
      <c r="T33" s="117" t="s">
        <v>1280</v>
      </c>
      <c r="U33" s="91"/>
      <c r="V33" s="117" t="s">
        <v>1280</v>
      </c>
      <c r="W33" s="67"/>
      <c r="X33" s="67"/>
      <c r="Y33" s="67"/>
      <c r="Z33" s="91"/>
      <c r="AA33" s="5" t="s">
        <v>1280</v>
      </c>
      <c r="AB33" s="95" t="s">
        <v>1280</v>
      </c>
      <c r="AC33" s="67"/>
      <c r="AD33" s="91"/>
      <c r="AE33" s="6" t="s">
        <v>1280</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120</v>
      </c>
      <c r="J41" s="161"/>
      <c r="K41" s="160">
        <v>120</v>
      </c>
      <c r="L41" s="161"/>
      <c r="M41" s="160">
        <v>120</v>
      </c>
      <c r="N41" s="161"/>
      <c r="O41" s="160">
        <v>120</v>
      </c>
      <c r="P41" s="134"/>
      <c r="Q41" s="161"/>
      <c r="R41" s="160">
        <v>120</v>
      </c>
      <c r="S41" s="161"/>
      <c r="T41" s="160">
        <v>120</v>
      </c>
      <c r="U41" s="161"/>
      <c r="V41" s="160">
        <v>120</v>
      </c>
      <c r="W41" s="134"/>
      <c r="X41" s="134"/>
      <c r="Y41" s="134"/>
      <c r="Z41" s="161"/>
      <c r="AA41" s="28">
        <v>120</v>
      </c>
      <c r="AB41" s="162">
        <v>120</v>
      </c>
      <c r="AC41" s="134"/>
      <c r="AD41" s="161"/>
      <c r="AE41" s="29">
        <v>120</v>
      </c>
    </row>
    <row r="42" spans="5:31" x14ac:dyDescent="0.25">
      <c r="E42" s="133" t="s">
        <v>85</v>
      </c>
      <c r="F42" s="134"/>
      <c r="G42" s="134"/>
      <c r="H42" s="135"/>
      <c r="I42" s="160">
        <v>60</v>
      </c>
      <c r="J42" s="161"/>
      <c r="K42" s="160">
        <v>60</v>
      </c>
      <c r="L42" s="161"/>
      <c r="M42" s="160">
        <v>60</v>
      </c>
      <c r="N42" s="161"/>
      <c r="O42" s="160">
        <v>60</v>
      </c>
      <c r="P42" s="134"/>
      <c r="Q42" s="161"/>
      <c r="R42" s="160">
        <v>60</v>
      </c>
      <c r="S42" s="161"/>
      <c r="T42" s="160">
        <v>60</v>
      </c>
      <c r="U42" s="161"/>
      <c r="V42" s="160">
        <v>60</v>
      </c>
      <c r="W42" s="134"/>
      <c r="X42" s="134"/>
      <c r="Y42" s="134"/>
      <c r="Z42" s="161"/>
      <c r="AA42" s="28">
        <v>60</v>
      </c>
      <c r="AB42" s="162">
        <v>60</v>
      </c>
      <c r="AC42" s="134"/>
      <c r="AD42" s="161"/>
      <c r="AE42" s="29">
        <v>60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FEmrOjAr0aixgRU04wNR2PQ6jxsW9yGuSNM750qiRDoJdWVPU9Iikz64yJD8M7gy+kooQ2+5toEQTSQG9rY3dw==" saltValue="RZ6E91gC61au3CuKk98Hk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FA0296B9-081E-4A0A-AEA9-96DC31852DA4}"/>
    <hyperlink ref="E51" location="INDEX!A1" display="Return to Index" xr:uid="{624E4D17-9F24-4DDD-8B7B-A9218BC0E1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T130 - Boat Creek BSP (132/66kV)</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23"/>
  <dimension ref="B1:AI51"/>
  <sheetViews>
    <sheetView showGridLines="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2007</v>
      </c>
      <c r="I3" s="69"/>
      <c r="J3" s="69"/>
      <c r="K3" s="69"/>
      <c r="L3" s="69"/>
      <c r="M3" s="69"/>
      <c r="N3" s="69"/>
      <c r="O3" s="69"/>
      <c r="P3" s="69"/>
      <c r="Q3" s="69"/>
      <c r="R3" s="69"/>
      <c r="U3" s="71" t="s">
        <v>929</v>
      </c>
      <c r="V3" s="69"/>
      <c r="X3" s="72" t="s">
        <v>2008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2009</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2010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71.3</v>
      </c>
      <c r="J24" s="91"/>
      <c r="K24" s="116">
        <v>71.3</v>
      </c>
      <c r="L24" s="91"/>
      <c r="M24" s="116">
        <v>71.3</v>
      </c>
      <c r="N24" s="91"/>
      <c r="O24" s="116">
        <v>71.3</v>
      </c>
      <c r="P24" s="67"/>
      <c r="Q24" s="91"/>
      <c r="R24" s="116">
        <v>71.3</v>
      </c>
      <c r="S24" s="91"/>
      <c r="T24" s="116">
        <v>80.099999999999994</v>
      </c>
      <c r="U24" s="91"/>
      <c r="V24" s="116">
        <v>80.099999999999994</v>
      </c>
      <c r="W24" s="67"/>
      <c r="X24" s="67"/>
      <c r="Y24" s="67"/>
      <c r="Z24" s="91"/>
      <c r="AA24" s="3">
        <v>80.099999999999994</v>
      </c>
      <c r="AB24" s="92">
        <v>80.099999999999994</v>
      </c>
      <c r="AC24" s="67"/>
      <c r="AD24" s="91"/>
      <c r="AE24" s="4">
        <v>80.099999999999994</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21.4</v>
      </c>
      <c r="J26" s="91"/>
      <c r="K26" s="116">
        <v>21.6</v>
      </c>
      <c r="L26" s="91"/>
      <c r="M26" s="116">
        <v>21.8</v>
      </c>
      <c r="N26" s="91"/>
      <c r="O26" s="116">
        <v>21.9</v>
      </c>
      <c r="P26" s="67"/>
      <c r="Q26" s="91"/>
      <c r="R26" s="116">
        <v>21.9</v>
      </c>
      <c r="S26" s="91"/>
      <c r="T26" s="116">
        <v>22.6</v>
      </c>
      <c r="U26" s="91"/>
      <c r="V26" s="116">
        <v>22.7</v>
      </c>
      <c r="W26" s="67"/>
      <c r="X26" s="67"/>
      <c r="Y26" s="67"/>
      <c r="Z26" s="91"/>
      <c r="AA26" s="3">
        <v>23</v>
      </c>
      <c r="AB26" s="92">
        <v>23.1</v>
      </c>
      <c r="AC26" s="67"/>
      <c r="AD26" s="91"/>
      <c r="AE26" s="4">
        <v>23.4</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0.999</v>
      </c>
      <c r="J29" s="91"/>
      <c r="K29" s="118">
        <v>0.999</v>
      </c>
      <c r="L29" s="91"/>
      <c r="M29" s="118">
        <v>0.999</v>
      </c>
      <c r="N29" s="91"/>
      <c r="O29" s="118">
        <v>0.999</v>
      </c>
      <c r="P29" s="67"/>
      <c r="Q29" s="91"/>
      <c r="R29" s="118">
        <v>0.999</v>
      </c>
      <c r="S29" s="91"/>
      <c r="T29" s="118">
        <v>0.995</v>
      </c>
      <c r="U29" s="91"/>
      <c r="V29" s="118">
        <v>0.995</v>
      </c>
      <c r="W29" s="67"/>
      <c r="X29" s="67"/>
      <c r="Y29" s="67"/>
      <c r="Z29" s="91"/>
      <c r="AA29" s="7">
        <v>0.995</v>
      </c>
      <c r="AB29" s="96">
        <v>0.995</v>
      </c>
      <c r="AC29" s="67"/>
      <c r="AD29" s="91"/>
      <c r="AE29" s="8">
        <v>0.995</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20.3</v>
      </c>
      <c r="J31" s="91"/>
      <c r="K31" s="119">
        <v>20.5</v>
      </c>
      <c r="L31" s="91"/>
      <c r="M31" s="119">
        <v>20.7</v>
      </c>
      <c r="N31" s="91"/>
      <c r="O31" s="119">
        <v>20.8</v>
      </c>
      <c r="P31" s="67"/>
      <c r="Q31" s="91"/>
      <c r="R31" s="119">
        <v>20.8</v>
      </c>
      <c r="S31" s="91"/>
      <c r="T31" s="119">
        <v>21.7</v>
      </c>
      <c r="U31" s="91"/>
      <c r="V31" s="119">
        <v>21.8</v>
      </c>
      <c r="W31" s="67"/>
      <c r="X31" s="67"/>
      <c r="Y31" s="67"/>
      <c r="Z31" s="91"/>
      <c r="AA31" s="9">
        <v>22.1</v>
      </c>
      <c r="AB31" s="98">
        <v>22.3</v>
      </c>
      <c r="AC31" s="67"/>
      <c r="AD31" s="91"/>
      <c r="AE31" s="10">
        <v>22.5</v>
      </c>
    </row>
    <row r="32" spans="4:31" ht="20.25" customHeight="1" x14ac:dyDescent="0.25">
      <c r="E32" s="93" t="s">
        <v>948</v>
      </c>
      <c r="F32" s="67"/>
      <c r="G32" s="67"/>
      <c r="H32" s="94"/>
      <c r="I32" s="117">
        <v>1</v>
      </c>
      <c r="J32" s="91"/>
      <c r="K32" s="117">
        <v>1</v>
      </c>
      <c r="L32" s="91"/>
      <c r="M32" s="117">
        <v>1</v>
      </c>
      <c r="N32" s="91"/>
      <c r="O32" s="117">
        <v>1</v>
      </c>
      <c r="P32" s="67"/>
      <c r="Q32" s="91"/>
      <c r="R32" s="117">
        <v>1</v>
      </c>
      <c r="S32" s="91"/>
      <c r="T32" s="117">
        <v>1.1000000000000001</v>
      </c>
      <c r="U32" s="91"/>
      <c r="V32" s="117">
        <v>1.1000000000000001</v>
      </c>
      <c r="W32" s="67"/>
      <c r="X32" s="67"/>
      <c r="Y32" s="67"/>
      <c r="Z32" s="91"/>
      <c r="AA32" s="5">
        <v>1.1000000000000001</v>
      </c>
      <c r="AB32" s="95">
        <v>1.1000000000000001</v>
      </c>
      <c r="AC32" s="67"/>
      <c r="AD32" s="91"/>
      <c r="AE32" s="6">
        <v>1.1000000000000001</v>
      </c>
    </row>
    <row r="33" spans="5:31" ht="20.25" customHeight="1" x14ac:dyDescent="0.25">
      <c r="E33" s="93" t="s">
        <v>949</v>
      </c>
      <c r="F33" s="67"/>
      <c r="G33" s="67"/>
      <c r="H33" s="94"/>
      <c r="I33" s="117" t="s">
        <v>1037</v>
      </c>
      <c r="J33" s="91"/>
      <c r="K33" s="117" t="s">
        <v>1037</v>
      </c>
      <c r="L33" s="91"/>
      <c r="M33" s="117" t="s">
        <v>1037</v>
      </c>
      <c r="N33" s="91"/>
      <c r="O33" s="117" t="s">
        <v>1037</v>
      </c>
      <c r="P33" s="67"/>
      <c r="Q33" s="91"/>
      <c r="R33" s="117" t="s">
        <v>1037</v>
      </c>
      <c r="S33" s="91"/>
      <c r="T33" s="117" t="s">
        <v>1037</v>
      </c>
      <c r="U33" s="91"/>
      <c r="V33" s="117" t="s">
        <v>1037</v>
      </c>
      <c r="W33" s="67"/>
      <c r="X33" s="67"/>
      <c r="Y33" s="67"/>
      <c r="Z33" s="91"/>
      <c r="AA33" s="5" t="s">
        <v>1037</v>
      </c>
      <c r="AB33" s="95" t="s">
        <v>1037</v>
      </c>
      <c r="AC33" s="67"/>
      <c r="AD33" s="91"/>
      <c r="AE33" s="6" t="s">
        <v>1037</v>
      </c>
    </row>
    <row r="34" spans="5:31" ht="13.15" customHeight="1" x14ac:dyDescent="0.25">
      <c r="E34" s="93" t="s">
        <v>56</v>
      </c>
      <c r="F34" s="67"/>
      <c r="G34" s="67"/>
      <c r="H34" s="94"/>
      <c r="I34" s="116">
        <v>20.3</v>
      </c>
      <c r="J34" s="91"/>
      <c r="K34" s="116">
        <v>20.5</v>
      </c>
      <c r="L34" s="91"/>
      <c r="M34" s="116">
        <v>20.7</v>
      </c>
      <c r="N34" s="91"/>
      <c r="O34" s="116">
        <v>20.8</v>
      </c>
      <c r="P34" s="67"/>
      <c r="Q34" s="91"/>
      <c r="R34" s="116">
        <v>20.8</v>
      </c>
      <c r="S34" s="91"/>
      <c r="T34" s="116">
        <v>21.7</v>
      </c>
      <c r="U34" s="91"/>
      <c r="V34" s="116">
        <v>21.8</v>
      </c>
      <c r="W34" s="67"/>
      <c r="X34" s="67"/>
      <c r="Y34" s="67"/>
      <c r="Z34" s="91"/>
      <c r="AA34" s="3">
        <v>22.1</v>
      </c>
      <c r="AB34" s="92">
        <v>22.3</v>
      </c>
      <c r="AC34" s="67"/>
      <c r="AD34" s="91"/>
      <c r="AE34" s="4">
        <v>22.5</v>
      </c>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30</v>
      </c>
      <c r="J36" s="91"/>
      <c r="K36" s="116">
        <v>30</v>
      </c>
      <c r="L36" s="91"/>
      <c r="M36" s="116">
        <v>30</v>
      </c>
      <c r="N36" s="91"/>
      <c r="O36" s="116">
        <v>30</v>
      </c>
      <c r="P36" s="67"/>
      <c r="Q36" s="91"/>
      <c r="R36" s="116">
        <v>30</v>
      </c>
      <c r="S36" s="91"/>
      <c r="T36" s="116">
        <v>30</v>
      </c>
      <c r="U36" s="91"/>
      <c r="V36" s="116">
        <v>30</v>
      </c>
      <c r="W36" s="67"/>
      <c r="X36" s="67"/>
      <c r="Y36" s="67"/>
      <c r="Z36" s="91"/>
      <c r="AA36" s="3">
        <v>30</v>
      </c>
      <c r="AB36" s="92">
        <v>30</v>
      </c>
      <c r="AC36" s="67"/>
      <c r="AD36" s="91"/>
      <c r="AE36" s="4">
        <v>30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3.25" customHeight="1" x14ac:dyDescent="0.25">
      <c r="E41" s="133" t="s">
        <v>951</v>
      </c>
      <c r="F41" s="134"/>
      <c r="G41" s="134"/>
      <c r="H41" s="135"/>
      <c r="I41" s="160">
        <v>33</v>
      </c>
      <c r="J41" s="161"/>
      <c r="K41" s="160">
        <v>33</v>
      </c>
      <c r="L41" s="161"/>
      <c r="M41" s="160">
        <v>33</v>
      </c>
      <c r="N41" s="161"/>
      <c r="O41" s="160">
        <v>33</v>
      </c>
      <c r="P41" s="134"/>
      <c r="Q41" s="161"/>
      <c r="R41" s="160">
        <v>33</v>
      </c>
      <c r="S41" s="161"/>
      <c r="T41" s="160">
        <v>33</v>
      </c>
      <c r="U41" s="161"/>
      <c r="V41" s="160">
        <v>33</v>
      </c>
      <c r="W41" s="134"/>
      <c r="X41" s="134"/>
      <c r="Y41" s="134"/>
      <c r="Z41" s="161"/>
      <c r="AA41" s="28">
        <v>33</v>
      </c>
      <c r="AB41" s="162">
        <v>33</v>
      </c>
      <c r="AC41" s="134"/>
      <c r="AD41" s="161"/>
      <c r="AE41" s="29">
        <v>33</v>
      </c>
    </row>
    <row r="42" spans="5:31" ht="27.75" customHeight="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J1vuVargTNKl6oEIBnwfEc9YZUkmfcuLLywjs2TGPcX04QthT/DhD8SAxx1MqKbfRRf8T6my+NOh2t6bXF4/9A==" saltValue="lL1KriRF741LO+pJjRIPNw=="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C32D49B1-3CF3-4C52-978F-70C45B7787E6}"/>
    <hyperlink ref="E51" location="INDEX!A1" display="Return to Index" xr:uid="{853248BE-802C-4CA5-A25A-8ED529642B4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T156 - Waggamba BSP (132/66kV)</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10"/>
  <dimension ref="B1:AI51"/>
  <sheetViews>
    <sheetView showGridLines="0" topLeftCell="A1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2011</v>
      </c>
      <c r="I3" s="69"/>
      <c r="J3" s="69"/>
      <c r="K3" s="69"/>
      <c r="L3" s="69"/>
      <c r="M3" s="69"/>
      <c r="N3" s="69"/>
      <c r="O3" s="69"/>
      <c r="P3" s="69"/>
      <c r="Q3" s="69"/>
      <c r="R3" s="69"/>
      <c r="U3" s="71" t="s">
        <v>929</v>
      </c>
      <c r="V3" s="69"/>
      <c r="X3" s="72" t="s">
        <v>1261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984</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2012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2013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2014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49.8</v>
      </c>
      <c r="J24" s="91"/>
      <c r="K24" s="116">
        <v>49.8</v>
      </c>
      <c r="L24" s="91"/>
      <c r="M24" s="116">
        <v>49.8</v>
      </c>
      <c r="N24" s="91"/>
      <c r="O24" s="116">
        <v>49.8</v>
      </c>
      <c r="P24" s="67"/>
      <c r="Q24" s="91"/>
      <c r="R24" s="116">
        <v>49.8</v>
      </c>
      <c r="S24" s="91"/>
      <c r="T24" s="116">
        <v>55.8</v>
      </c>
      <c r="U24" s="91"/>
      <c r="V24" s="116">
        <v>55.8</v>
      </c>
      <c r="W24" s="67"/>
      <c r="X24" s="67"/>
      <c r="Y24" s="67"/>
      <c r="Z24" s="91"/>
      <c r="AA24" s="3">
        <v>55.8</v>
      </c>
      <c r="AB24" s="92">
        <v>55.8</v>
      </c>
      <c r="AC24" s="67"/>
      <c r="AD24" s="91"/>
      <c r="AE24" s="4">
        <v>55.8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6.5</v>
      </c>
      <c r="J26" s="91"/>
      <c r="K26" s="116">
        <v>6.6</v>
      </c>
      <c r="L26" s="91"/>
      <c r="M26" s="116">
        <v>6.6</v>
      </c>
      <c r="N26" s="91"/>
      <c r="O26" s="116">
        <v>6.6</v>
      </c>
      <c r="P26" s="67"/>
      <c r="Q26" s="91"/>
      <c r="R26" s="116">
        <v>6.7</v>
      </c>
      <c r="S26" s="91"/>
      <c r="T26" s="116">
        <v>5.9</v>
      </c>
      <c r="U26" s="91"/>
      <c r="V26" s="116">
        <v>5.9</v>
      </c>
      <c r="W26" s="67"/>
      <c r="X26" s="67"/>
      <c r="Y26" s="67"/>
      <c r="Z26" s="91"/>
      <c r="AA26" s="3">
        <v>5.9</v>
      </c>
      <c r="AB26" s="92">
        <v>6</v>
      </c>
      <c r="AC26" s="67"/>
      <c r="AD26" s="91"/>
      <c r="AE26" s="4">
        <v>6</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0.997</v>
      </c>
      <c r="J29" s="91"/>
      <c r="K29" s="118">
        <v>0.997</v>
      </c>
      <c r="L29" s="91"/>
      <c r="M29" s="118">
        <v>0.997</v>
      </c>
      <c r="N29" s="91"/>
      <c r="O29" s="118">
        <v>0.997</v>
      </c>
      <c r="P29" s="67"/>
      <c r="Q29" s="91"/>
      <c r="R29" s="118">
        <v>0.997</v>
      </c>
      <c r="S29" s="91"/>
      <c r="T29" s="118">
        <v>0.98899999999999999</v>
      </c>
      <c r="U29" s="91"/>
      <c r="V29" s="118">
        <v>0.98899999999999999</v>
      </c>
      <c r="W29" s="67"/>
      <c r="X29" s="67"/>
      <c r="Y29" s="67"/>
      <c r="Z29" s="91"/>
      <c r="AA29" s="7">
        <v>0.98899999999999999</v>
      </c>
      <c r="AB29" s="96">
        <v>0.98899999999999999</v>
      </c>
      <c r="AC29" s="67"/>
      <c r="AD29" s="91"/>
      <c r="AE29" s="8">
        <v>0.98899999999999999</v>
      </c>
    </row>
    <row r="30" spans="4:31" ht="13.15" customHeight="1" x14ac:dyDescent="0.25">
      <c r="E30" s="93" t="s">
        <v>40</v>
      </c>
      <c r="F30" s="67"/>
      <c r="G30" s="67"/>
      <c r="H30" s="94"/>
      <c r="I30" s="116">
        <v>29.4</v>
      </c>
      <c r="J30" s="91"/>
      <c r="K30" s="116">
        <v>29.4</v>
      </c>
      <c r="L30" s="91"/>
      <c r="M30" s="116">
        <v>29.4</v>
      </c>
      <c r="N30" s="91"/>
      <c r="O30" s="116">
        <v>29.4</v>
      </c>
      <c r="P30" s="67"/>
      <c r="Q30" s="91"/>
      <c r="R30" s="116">
        <v>29.4</v>
      </c>
      <c r="S30" s="91"/>
      <c r="T30" s="116">
        <v>29.9</v>
      </c>
      <c r="U30" s="91"/>
      <c r="V30" s="116">
        <v>29.9</v>
      </c>
      <c r="W30" s="67"/>
      <c r="X30" s="67"/>
      <c r="Y30" s="67"/>
      <c r="Z30" s="91"/>
      <c r="AA30" s="3">
        <v>29.9</v>
      </c>
      <c r="AB30" s="92">
        <v>29.9</v>
      </c>
      <c r="AC30" s="67"/>
      <c r="AD30" s="91"/>
      <c r="AE30" s="4">
        <v>29.9</v>
      </c>
    </row>
    <row r="31" spans="4:31" ht="13.15" customHeight="1" x14ac:dyDescent="0.25">
      <c r="E31" s="97" t="s">
        <v>44</v>
      </c>
      <c r="F31" s="67"/>
      <c r="G31" s="67"/>
      <c r="H31" s="94"/>
      <c r="I31" s="119">
        <v>6.3</v>
      </c>
      <c r="J31" s="91"/>
      <c r="K31" s="119">
        <v>6.4</v>
      </c>
      <c r="L31" s="91"/>
      <c r="M31" s="119">
        <v>6.4</v>
      </c>
      <c r="N31" s="91"/>
      <c r="O31" s="119">
        <v>6.4</v>
      </c>
      <c r="P31" s="67"/>
      <c r="Q31" s="91"/>
      <c r="R31" s="119">
        <v>6.4</v>
      </c>
      <c r="S31" s="91"/>
      <c r="T31" s="119">
        <v>5.6</v>
      </c>
      <c r="U31" s="91"/>
      <c r="V31" s="119">
        <v>5.6</v>
      </c>
      <c r="W31" s="67"/>
      <c r="X31" s="67"/>
      <c r="Y31" s="67"/>
      <c r="Z31" s="91"/>
      <c r="AA31" s="9">
        <v>5.7</v>
      </c>
      <c r="AB31" s="98">
        <v>5.7</v>
      </c>
      <c r="AC31" s="67"/>
      <c r="AD31" s="91"/>
      <c r="AE31" s="10">
        <v>5.8</v>
      </c>
    </row>
    <row r="32" spans="4:31" ht="20.25" customHeight="1" x14ac:dyDescent="0.25">
      <c r="E32" s="93" t="s">
        <v>948</v>
      </c>
      <c r="F32" s="67"/>
      <c r="G32" s="67"/>
      <c r="H32" s="94"/>
      <c r="I32" s="117">
        <v>0.3</v>
      </c>
      <c r="J32" s="91"/>
      <c r="K32" s="117">
        <v>0.3</v>
      </c>
      <c r="L32" s="91"/>
      <c r="M32" s="117">
        <v>0.3</v>
      </c>
      <c r="N32" s="91"/>
      <c r="O32" s="117">
        <v>0.3</v>
      </c>
      <c r="P32" s="67"/>
      <c r="Q32" s="91"/>
      <c r="R32" s="117">
        <v>0.3</v>
      </c>
      <c r="S32" s="91"/>
      <c r="T32" s="117">
        <v>0.3</v>
      </c>
      <c r="U32" s="91"/>
      <c r="V32" s="117">
        <v>0.3</v>
      </c>
      <c r="W32" s="67"/>
      <c r="X32" s="67"/>
      <c r="Y32" s="67"/>
      <c r="Z32" s="91"/>
      <c r="AA32" s="5">
        <v>0.3</v>
      </c>
      <c r="AB32" s="95">
        <v>0.3</v>
      </c>
      <c r="AC32" s="67"/>
      <c r="AD32" s="91"/>
      <c r="AE32" s="6">
        <v>0.3</v>
      </c>
    </row>
    <row r="33" spans="5:31" ht="20.25" customHeight="1" x14ac:dyDescent="0.25">
      <c r="E33" s="93" t="s">
        <v>949</v>
      </c>
      <c r="F33" s="67"/>
      <c r="G33" s="67"/>
      <c r="H33" s="94"/>
      <c r="I33" s="117" t="s">
        <v>1607</v>
      </c>
      <c r="J33" s="91"/>
      <c r="K33" s="117" t="s">
        <v>1607</v>
      </c>
      <c r="L33" s="91"/>
      <c r="M33" s="117" t="s">
        <v>1607</v>
      </c>
      <c r="N33" s="91"/>
      <c r="O33" s="117" t="s">
        <v>1607</v>
      </c>
      <c r="P33" s="67"/>
      <c r="Q33" s="91"/>
      <c r="R33" s="117" t="s">
        <v>1607</v>
      </c>
      <c r="S33" s="91"/>
      <c r="T33" s="117" t="s">
        <v>1607</v>
      </c>
      <c r="U33" s="91"/>
      <c r="V33" s="117" t="s">
        <v>1607</v>
      </c>
      <c r="W33" s="67"/>
      <c r="X33" s="67"/>
      <c r="Y33" s="67"/>
      <c r="Z33" s="91"/>
      <c r="AA33" s="5" t="s">
        <v>1607</v>
      </c>
      <c r="AB33" s="95" t="s">
        <v>1607</v>
      </c>
      <c r="AC33" s="67"/>
      <c r="AD33" s="91"/>
      <c r="AE33" s="6" t="s">
        <v>1607</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30</v>
      </c>
      <c r="J41" s="161"/>
      <c r="K41" s="160">
        <v>30</v>
      </c>
      <c r="L41" s="161"/>
      <c r="M41" s="160">
        <v>30</v>
      </c>
      <c r="N41" s="161"/>
      <c r="O41" s="160">
        <v>30</v>
      </c>
      <c r="P41" s="134"/>
      <c r="Q41" s="161"/>
      <c r="R41" s="160">
        <v>30</v>
      </c>
      <c r="S41" s="161"/>
      <c r="T41" s="160">
        <v>30</v>
      </c>
      <c r="U41" s="161"/>
      <c r="V41" s="160">
        <v>30</v>
      </c>
      <c r="W41" s="134"/>
      <c r="X41" s="134"/>
      <c r="Y41" s="134"/>
      <c r="Z41" s="161"/>
      <c r="AA41" s="28">
        <v>30</v>
      </c>
      <c r="AB41" s="162">
        <v>30</v>
      </c>
      <c r="AC41" s="134"/>
      <c r="AD41" s="161"/>
      <c r="AE41" s="29">
        <v>30</v>
      </c>
    </row>
    <row r="42" spans="5:31" x14ac:dyDescent="0.25">
      <c r="E42" s="133" t="s">
        <v>85</v>
      </c>
      <c r="F42" s="134"/>
      <c r="G42" s="134"/>
      <c r="H42" s="135"/>
      <c r="I42" s="160">
        <v>15</v>
      </c>
      <c r="J42" s="161"/>
      <c r="K42" s="160">
        <v>15</v>
      </c>
      <c r="L42" s="161"/>
      <c r="M42" s="160">
        <v>15</v>
      </c>
      <c r="N42" s="161"/>
      <c r="O42" s="160">
        <v>15</v>
      </c>
      <c r="P42" s="134"/>
      <c r="Q42" s="161"/>
      <c r="R42" s="160">
        <v>15</v>
      </c>
      <c r="S42" s="161"/>
      <c r="T42" s="160">
        <v>15</v>
      </c>
      <c r="U42" s="161"/>
      <c r="V42" s="160">
        <v>15</v>
      </c>
      <c r="W42" s="134"/>
      <c r="X42" s="134"/>
      <c r="Y42" s="134"/>
      <c r="Z42" s="161"/>
      <c r="AA42" s="28">
        <v>15</v>
      </c>
      <c r="AB42" s="162">
        <v>15</v>
      </c>
      <c r="AC42" s="134"/>
      <c r="AD42" s="161"/>
      <c r="AE42" s="29">
        <v>15</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9hd5+f+GunZsQVZtiF+fmBCUD1JG1xm1YR11MZ7ukRMO5UQip8z/zfE4aVrpVE3aHpC0NvhL+yxaVp7vheDzpQ==" saltValue="VrqF0TgREQtDpmf4Zw8dq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293BC5D3-9C88-464C-BB40-F17E3A0C5D8F}"/>
    <hyperlink ref="E51" location="INDEX!A1" display="Return to Index" xr:uid="{87E6FC27-7052-4AE5-A6C5-60AA8545F20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T159 - Lakeland BSP (132/66kV)</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16"/>
  <dimension ref="B1:AI51"/>
  <sheetViews>
    <sheetView showGridLines="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2015</v>
      </c>
      <c r="I3" s="69"/>
      <c r="J3" s="69"/>
      <c r="K3" s="69"/>
      <c r="L3" s="69"/>
      <c r="M3" s="69"/>
      <c r="N3" s="69"/>
      <c r="O3" s="69"/>
      <c r="P3" s="69"/>
      <c r="Q3" s="69"/>
      <c r="R3" s="69"/>
      <c r="U3" s="71" t="s">
        <v>929</v>
      </c>
      <c r="V3" s="69"/>
      <c r="X3" s="72" t="s">
        <v>2016</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2017</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2018</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89.3</v>
      </c>
      <c r="J24" s="91"/>
      <c r="K24" s="116">
        <v>89.3</v>
      </c>
      <c r="L24" s="91"/>
      <c r="M24" s="116">
        <v>89.3</v>
      </c>
      <c r="N24" s="91"/>
      <c r="O24" s="116">
        <v>89.3</v>
      </c>
      <c r="P24" s="67"/>
      <c r="Q24" s="91"/>
      <c r="R24" s="116">
        <v>89.3</v>
      </c>
      <c r="S24" s="91"/>
      <c r="T24" s="116">
        <v>97.7</v>
      </c>
      <c r="U24" s="91"/>
      <c r="V24" s="116">
        <v>97.7</v>
      </c>
      <c r="W24" s="67"/>
      <c r="X24" s="67"/>
      <c r="Y24" s="67"/>
      <c r="Z24" s="91"/>
      <c r="AA24" s="3">
        <v>97.7</v>
      </c>
      <c r="AB24" s="92">
        <v>97.7</v>
      </c>
      <c r="AC24" s="67"/>
      <c r="AD24" s="91"/>
      <c r="AE24" s="4">
        <v>97.7</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21.9</v>
      </c>
      <c r="J26" s="91"/>
      <c r="K26" s="116">
        <v>22.1</v>
      </c>
      <c r="L26" s="91"/>
      <c r="M26" s="116">
        <v>22.2</v>
      </c>
      <c r="N26" s="91"/>
      <c r="O26" s="116">
        <v>22.4</v>
      </c>
      <c r="P26" s="67"/>
      <c r="Q26" s="91"/>
      <c r="R26" s="116">
        <v>22.4</v>
      </c>
      <c r="S26" s="91"/>
      <c r="T26" s="116">
        <v>21.5</v>
      </c>
      <c r="U26" s="91"/>
      <c r="V26" s="116">
        <v>21.6</v>
      </c>
      <c r="W26" s="67"/>
      <c r="X26" s="67"/>
      <c r="Y26" s="67"/>
      <c r="Z26" s="91"/>
      <c r="AA26" s="3">
        <v>21.9</v>
      </c>
      <c r="AB26" s="92">
        <v>22.1</v>
      </c>
      <c r="AC26" s="67"/>
      <c r="AD26" s="91"/>
      <c r="AE26" s="4">
        <v>22.3</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0.97199999999999998</v>
      </c>
      <c r="J29" s="91"/>
      <c r="K29" s="118">
        <v>0.97199999999999998</v>
      </c>
      <c r="L29" s="91"/>
      <c r="M29" s="118">
        <v>0.97199999999999998</v>
      </c>
      <c r="N29" s="91"/>
      <c r="O29" s="118">
        <v>0.97199999999999998</v>
      </c>
      <c r="P29" s="67"/>
      <c r="Q29" s="91"/>
      <c r="R29" s="118">
        <v>0.97199999999999998</v>
      </c>
      <c r="S29" s="91"/>
      <c r="T29" s="118">
        <v>0.95</v>
      </c>
      <c r="U29" s="91"/>
      <c r="V29" s="118">
        <v>0.95</v>
      </c>
      <c r="W29" s="67"/>
      <c r="X29" s="67"/>
      <c r="Y29" s="67"/>
      <c r="Z29" s="91"/>
      <c r="AA29" s="7">
        <v>0.95</v>
      </c>
      <c r="AB29" s="96">
        <v>0.95</v>
      </c>
      <c r="AC29" s="67"/>
      <c r="AD29" s="91"/>
      <c r="AE29" s="8">
        <v>0.95</v>
      </c>
    </row>
    <row r="30" spans="4:31" ht="13.15" customHeight="1" x14ac:dyDescent="0.25">
      <c r="E30" s="93" t="s">
        <v>40</v>
      </c>
      <c r="F30" s="67"/>
      <c r="G30" s="67"/>
      <c r="H30" s="94"/>
      <c r="I30" s="116">
        <v>52.3</v>
      </c>
      <c r="J30" s="91"/>
      <c r="K30" s="116">
        <v>52.3</v>
      </c>
      <c r="L30" s="91"/>
      <c r="M30" s="116">
        <v>52.3</v>
      </c>
      <c r="N30" s="91"/>
      <c r="O30" s="116">
        <v>52.3</v>
      </c>
      <c r="P30" s="67"/>
      <c r="Q30" s="91"/>
      <c r="R30" s="116">
        <v>52.3</v>
      </c>
      <c r="S30" s="91"/>
      <c r="T30" s="116">
        <v>56.1</v>
      </c>
      <c r="U30" s="91"/>
      <c r="V30" s="116">
        <v>56.1</v>
      </c>
      <c r="W30" s="67"/>
      <c r="X30" s="67"/>
      <c r="Y30" s="67"/>
      <c r="Z30" s="91"/>
      <c r="AA30" s="3">
        <v>56.1</v>
      </c>
      <c r="AB30" s="92">
        <v>56.1</v>
      </c>
      <c r="AC30" s="67"/>
      <c r="AD30" s="91"/>
      <c r="AE30" s="4">
        <v>56.1</v>
      </c>
    </row>
    <row r="31" spans="4:31" ht="13.15" customHeight="1" x14ac:dyDescent="0.25">
      <c r="E31" s="97" t="s">
        <v>44</v>
      </c>
      <c r="F31" s="67"/>
      <c r="G31" s="67"/>
      <c r="H31" s="94"/>
      <c r="I31" s="119">
        <v>21</v>
      </c>
      <c r="J31" s="91"/>
      <c r="K31" s="119">
        <v>21.1</v>
      </c>
      <c r="L31" s="91"/>
      <c r="M31" s="119">
        <v>21.3</v>
      </c>
      <c r="N31" s="91"/>
      <c r="O31" s="119">
        <v>21.4</v>
      </c>
      <c r="P31" s="67"/>
      <c r="Q31" s="91"/>
      <c r="R31" s="119">
        <v>21.4</v>
      </c>
      <c r="S31" s="91"/>
      <c r="T31" s="119">
        <v>20.8</v>
      </c>
      <c r="U31" s="91"/>
      <c r="V31" s="119">
        <v>20.9</v>
      </c>
      <c r="W31" s="67"/>
      <c r="X31" s="67"/>
      <c r="Y31" s="67"/>
      <c r="Z31" s="91"/>
      <c r="AA31" s="9">
        <v>21.1</v>
      </c>
      <c r="AB31" s="98">
        <v>21.3</v>
      </c>
      <c r="AC31" s="67"/>
      <c r="AD31" s="91"/>
      <c r="AE31" s="10">
        <v>21.5</v>
      </c>
    </row>
    <row r="32" spans="4:31" ht="20.25" customHeight="1" x14ac:dyDescent="0.25">
      <c r="E32" s="93" t="s">
        <v>948</v>
      </c>
      <c r="F32" s="67"/>
      <c r="G32" s="67"/>
      <c r="H32" s="94"/>
      <c r="I32" s="117">
        <v>1.1000000000000001</v>
      </c>
      <c r="J32" s="91"/>
      <c r="K32" s="117">
        <v>1.1000000000000001</v>
      </c>
      <c r="L32" s="91"/>
      <c r="M32" s="117">
        <v>1.1000000000000001</v>
      </c>
      <c r="N32" s="91"/>
      <c r="O32" s="117">
        <v>1.1000000000000001</v>
      </c>
      <c r="P32" s="67"/>
      <c r="Q32" s="91"/>
      <c r="R32" s="117">
        <v>1.1000000000000001</v>
      </c>
      <c r="S32" s="91"/>
      <c r="T32" s="117">
        <v>1</v>
      </c>
      <c r="U32" s="91"/>
      <c r="V32" s="117">
        <v>1</v>
      </c>
      <c r="W32" s="67"/>
      <c r="X32" s="67"/>
      <c r="Y32" s="67"/>
      <c r="Z32" s="91"/>
      <c r="AA32" s="5">
        <v>1.1000000000000001</v>
      </c>
      <c r="AB32" s="95">
        <v>1.1000000000000001</v>
      </c>
      <c r="AC32" s="67"/>
      <c r="AD32" s="91"/>
      <c r="AE32" s="6">
        <v>1.1000000000000001</v>
      </c>
    </row>
    <row r="33" spans="5:31" ht="20.25" customHeight="1" x14ac:dyDescent="0.25">
      <c r="E33" s="93" t="s">
        <v>949</v>
      </c>
      <c r="F33" s="67"/>
      <c r="G33" s="67"/>
      <c r="H33" s="94"/>
      <c r="I33" s="117" t="s">
        <v>961</v>
      </c>
      <c r="J33" s="91"/>
      <c r="K33" s="117" t="s">
        <v>961</v>
      </c>
      <c r="L33" s="91"/>
      <c r="M33" s="117" t="s">
        <v>961</v>
      </c>
      <c r="N33" s="91"/>
      <c r="O33" s="117" t="s">
        <v>961</v>
      </c>
      <c r="P33" s="67"/>
      <c r="Q33" s="91"/>
      <c r="R33" s="117" t="s">
        <v>961</v>
      </c>
      <c r="S33" s="91"/>
      <c r="T33" s="117" t="s">
        <v>961</v>
      </c>
      <c r="U33" s="91"/>
      <c r="V33" s="117" t="s">
        <v>961</v>
      </c>
      <c r="W33" s="67"/>
      <c r="X33" s="67"/>
      <c r="Y33" s="67"/>
      <c r="Z33" s="91"/>
      <c r="AA33" s="5" t="s">
        <v>961</v>
      </c>
      <c r="AB33" s="95" t="s">
        <v>961</v>
      </c>
      <c r="AC33" s="67"/>
      <c r="AD33" s="91"/>
      <c r="AE33" s="6" t="s">
        <v>961</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60</v>
      </c>
      <c r="J41" s="161"/>
      <c r="K41" s="160">
        <v>60</v>
      </c>
      <c r="L41" s="161"/>
      <c r="M41" s="160">
        <v>60</v>
      </c>
      <c r="N41" s="161"/>
      <c r="O41" s="160">
        <v>60</v>
      </c>
      <c r="P41" s="134"/>
      <c r="Q41" s="161"/>
      <c r="R41" s="160">
        <v>60</v>
      </c>
      <c r="S41" s="161"/>
      <c r="T41" s="160">
        <v>60</v>
      </c>
      <c r="U41" s="161"/>
      <c r="V41" s="160">
        <v>60</v>
      </c>
      <c r="W41" s="134"/>
      <c r="X41" s="134"/>
      <c r="Y41" s="134"/>
      <c r="Z41" s="161"/>
      <c r="AA41" s="28">
        <v>60</v>
      </c>
      <c r="AB41" s="162">
        <v>60</v>
      </c>
      <c r="AC41" s="134"/>
      <c r="AD41" s="161"/>
      <c r="AE41" s="29">
        <v>60</v>
      </c>
    </row>
    <row r="42" spans="5:31" x14ac:dyDescent="0.25">
      <c r="E42" s="133" t="s">
        <v>85</v>
      </c>
      <c r="F42" s="134"/>
      <c r="G42" s="134"/>
      <c r="H42" s="135"/>
      <c r="I42" s="160">
        <v>30</v>
      </c>
      <c r="J42" s="161"/>
      <c r="K42" s="160">
        <v>30</v>
      </c>
      <c r="L42" s="161"/>
      <c r="M42" s="160">
        <v>30</v>
      </c>
      <c r="N42" s="161"/>
      <c r="O42" s="160">
        <v>30</v>
      </c>
      <c r="P42" s="134"/>
      <c r="Q42" s="161"/>
      <c r="R42" s="160">
        <v>30</v>
      </c>
      <c r="S42" s="161"/>
      <c r="T42" s="160">
        <v>30</v>
      </c>
      <c r="U42" s="161"/>
      <c r="V42" s="160">
        <v>30</v>
      </c>
      <c r="W42" s="134"/>
      <c r="X42" s="134"/>
      <c r="Y42" s="134"/>
      <c r="Z42" s="161"/>
      <c r="AA42" s="28">
        <v>30</v>
      </c>
      <c r="AB42" s="162">
        <v>30</v>
      </c>
      <c r="AC42" s="134"/>
      <c r="AD42" s="161"/>
      <c r="AE42" s="29">
        <v>30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tzn75OPqxgAdl17gfOWYdELMTahkCCSIggPSFw3+8GQE4rr06WyPxt0ig6k+T2Kh3Yda8hO0zS04C+qWC7oLZg==" saltValue="aj4SQQ4zIXrBLE82hpqN+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828F19D8-1DB3-4689-B88A-3D329700C0DB}"/>
    <hyperlink ref="E51" location="INDEX!A1" display="Return to Index" xr:uid="{485D476C-2EF7-4BC9-9436-80FCBBF3084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T163 - Rolleston BSP (132/66kV)</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06"/>
  <dimension ref="B1:AI51"/>
  <sheetViews>
    <sheetView showGridLines="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2019</v>
      </c>
      <c r="I3" s="69"/>
      <c r="J3" s="69"/>
      <c r="K3" s="69"/>
      <c r="L3" s="69"/>
      <c r="M3" s="69"/>
      <c r="N3" s="69"/>
      <c r="O3" s="69"/>
      <c r="P3" s="69"/>
      <c r="Q3" s="69"/>
      <c r="R3" s="69"/>
      <c r="U3" s="71" t="s">
        <v>929</v>
      </c>
      <c r="V3" s="69"/>
      <c r="X3" s="72" t="s">
        <v>1111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2020</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2021</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32</v>
      </c>
      <c r="J24" s="91"/>
      <c r="K24" s="116">
        <v>32</v>
      </c>
      <c r="L24" s="91"/>
      <c r="M24" s="116">
        <v>32</v>
      </c>
      <c r="N24" s="91"/>
      <c r="O24" s="116">
        <v>32</v>
      </c>
      <c r="P24" s="67"/>
      <c r="Q24" s="91"/>
      <c r="R24" s="116">
        <v>32</v>
      </c>
      <c r="S24" s="91"/>
      <c r="T24" s="116">
        <v>32</v>
      </c>
      <c r="U24" s="91"/>
      <c r="V24" s="116">
        <v>32</v>
      </c>
      <c r="W24" s="67"/>
      <c r="X24" s="67"/>
      <c r="Y24" s="67"/>
      <c r="Z24" s="91"/>
      <c r="AA24" s="3">
        <v>32</v>
      </c>
      <c r="AB24" s="92">
        <v>32</v>
      </c>
      <c r="AC24" s="67"/>
      <c r="AD24" s="91"/>
      <c r="AE24" s="4">
        <v>32</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6.2</v>
      </c>
      <c r="J26" s="91"/>
      <c r="K26" s="116">
        <v>6.2</v>
      </c>
      <c r="L26" s="91"/>
      <c r="M26" s="116">
        <v>6.3</v>
      </c>
      <c r="N26" s="91"/>
      <c r="O26" s="116">
        <v>6.3</v>
      </c>
      <c r="P26" s="67"/>
      <c r="Q26" s="91"/>
      <c r="R26" s="116">
        <v>6.3</v>
      </c>
      <c r="S26" s="91"/>
      <c r="T26" s="116">
        <v>4.7</v>
      </c>
      <c r="U26" s="91"/>
      <c r="V26" s="116">
        <v>4.8</v>
      </c>
      <c r="W26" s="67"/>
      <c r="X26" s="67"/>
      <c r="Y26" s="67"/>
      <c r="Z26" s="91"/>
      <c r="AA26" s="3">
        <v>4.8</v>
      </c>
      <c r="AB26" s="92">
        <v>4.8</v>
      </c>
      <c r="AC26" s="67"/>
      <c r="AD26" s="91"/>
      <c r="AE26" s="4">
        <v>4.9000000000000004</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0.92700000000000005</v>
      </c>
      <c r="J29" s="91"/>
      <c r="K29" s="118">
        <v>0.92600000000000005</v>
      </c>
      <c r="L29" s="91"/>
      <c r="M29" s="118">
        <v>0.92600000000000005</v>
      </c>
      <c r="N29" s="91"/>
      <c r="O29" s="118">
        <v>0.92500000000000004</v>
      </c>
      <c r="P29" s="67"/>
      <c r="Q29" s="91"/>
      <c r="R29" s="118">
        <v>0.92500000000000004</v>
      </c>
      <c r="S29" s="91"/>
      <c r="T29" s="118">
        <v>0.97599999999999998</v>
      </c>
      <c r="U29" s="91"/>
      <c r="V29" s="118">
        <v>0.97499999999999998</v>
      </c>
      <c r="W29" s="67"/>
      <c r="X29" s="67"/>
      <c r="Y29" s="67"/>
      <c r="Z29" s="91"/>
      <c r="AA29" s="7">
        <v>0.97499999999999998</v>
      </c>
      <c r="AB29" s="96">
        <v>0.97399999999999998</v>
      </c>
      <c r="AC29" s="67"/>
      <c r="AD29" s="91"/>
      <c r="AE29" s="8">
        <v>0.97299999999999998</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6</v>
      </c>
      <c r="J31" s="91"/>
      <c r="K31" s="119">
        <v>6</v>
      </c>
      <c r="L31" s="91"/>
      <c r="M31" s="119">
        <v>6</v>
      </c>
      <c r="N31" s="91"/>
      <c r="O31" s="119">
        <v>6.1</v>
      </c>
      <c r="P31" s="67"/>
      <c r="Q31" s="91"/>
      <c r="R31" s="119">
        <v>6.1</v>
      </c>
      <c r="S31" s="91"/>
      <c r="T31" s="119">
        <v>4.5999999999999996</v>
      </c>
      <c r="U31" s="91"/>
      <c r="V31" s="119">
        <v>4.5999999999999996</v>
      </c>
      <c r="W31" s="67"/>
      <c r="X31" s="67"/>
      <c r="Y31" s="67"/>
      <c r="Z31" s="91"/>
      <c r="AA31" s="9">
        <v>4.7</v>
      </c>
      <c r="AB31" s="98">
        <v>4.7</v>
      </c>
      <c r="AC31" s="67"/>
      <c r="AD31" s="91"/>
      <c r="AE31" s="10">
        <v>4.7</v>
      </c>
    </row>
    <row r="32" spans="4:31" ht="20.25" customHeight="1" x14ac:dyDescent="0.25">
      <c r="E32" s="93" t="s">
        <v>948</v>
      </c>
      <c r="F32" s="67"/>
      <c r="G32" s="67"/>
      <c r="H32" s="94"/>
      <c r="I32" s="117">
        <v>0.3</v>
      </c>
      <c r="J32" s="91"/>
      <c r="K32" s="117">
        <v>0.3</v>
      </c>
      <c r="L32" s="91"/>
      <c r="M32" s="117">
        <v>0.3</v>
      </c>
      <c r="N32" s="91"/>
      <c r="O32" s="117">
        <v>0.3</v>
      </c>
      <c r="P32" s="67"/>
      <c r="Q32" s="91"/>
      <c r="R32" s="117">
        <v>0.3</v>
      </c>
      <c r="S32" s="91"/>
      <c r="T32" s="117">
        <v>0.2</v>
      </c>
      <c r="U32" s="91"/>
      <c r="V32" s="117">
        <v>0.2</v>
      </c>
      <c r="W32" s="67"/>
      <c r="X32" s="67"/>
      <c r="Y32" s="67"/>
      <c r="Z32" s="91"/>
      <c r="AA32" s="5">
        <v>0.2</v>
      </c>
      <c r="AB32" s="95">
        <v>0.2</v>
      </c>
      <c r="AC32" s="67"/>
      <c r="AD32" s="91"/>
      <c r="AE32" s="6">
        <v>0.2</v>
      </c>
    </row>
    <row r="33" spans="5:31" ht="20.25" customHeight="1" x14ac:dyDescent="0.25">
      <c r="E33" s="93" t="s">
        <v>949</v>
      </c>
      <c r="F33" s="67"/>
      <c r="G33" s="67"/>
      <c r="H33" s="94"/>
      <c r="I33" s="117" t="s">
        <v>981</v>
      </c>
      <c r="J33" s="91"/>
      <c r="K33" s="117" t="s">
        <v>981</v>
      </c>
      <c r="L33" s="91"/>
      <c r="M33" s="117" t="s">
        <v>981</v>
      </c>
      <c r="N33" s="91"/>
      <c r="O33" s="117" t="s">
        <v>981</v>
      </c>
      <c r="P33" s="67"/>
      <c r="Q33" s="91"/>
      <c r="R33" s="117" t="s">
        <v>981</v>
      </c>
      <c r="S33" s="91"/>
      <c r="T33" s="117" t="s">
        <v>981</v>
      </c>
      <c r="U33" s="91"/>
      <c r="V33" s="117" t="s">
        <v>981</v>
      </c>
      <c r="W33" s="67"/>
      <c r="X33" s="67"/>
      <c r="Y33" s="67"/>
      <c r="Z33" s="91"/>
      <c r="AA33" s="5" t="s">
        <v>981</v>
      </c>
      <c r="AB33" s="95" t="s">
        <v>981</v>
      </c>
      <c r="AC33" s="67"/>
      <c r="AD33" s="91"/>
      <c r="AE33" s="6" t="s">
        <v>981</v>
      </c>
    </row>
    <row r="34" spans="5:31" ht="13.15" customHeight="1" x14ac:dyDescent="0.25">
      <c r="E34" s="93" t="s">
        <v>56</v>
      </c>
      <c r="F34" s="67"/>
      <c r="G34" s="67"/>
      <c r="H34" s="94"/>
      <c r="I34" s="116">
        <v>6</v>
      </c>
      <c r="J34" s="91"/>
      <c r="K34" s="116">
        <v>6</v>
      </c>
      <c r="L34" s="91"/>
      <c r="M34" s="116">
        <v>6</v>
      </c>
      <c r="N34" s="91"/>
      <c r="O34" s="116">
        <v>6.1</v>
      </c>
      <c r="P34" s="67"/>
      <c r="Q34" s="91"/>
      <c r="R34" s="116">
        <v>6.1</v>
      </c>
      <c r="S34" s="91"/>
      <c r="T34" s="116">
        <v>4.5999999999999996</v>
      </c>
      <c r="U34" s="91"/>
      <c r="V34" s="116">
        <v>4.5999999999999996</v>
      </c>
      <c r="W34" s="67"/>
      <c r="X34" s="67"/>
      <c r="Y34" s="67"/>
      <c r="Z34" s="91"/>
      <c r="AA34" s="3">
        <v>4.7</v>
      </c>
      <c r="AB34" s="92">
        <v>4.7</v>
      </c>
      <c r="AC34" s="67"/>
      <c r="AD34" s="91"/>
      <c r="AE34" s="4">
        <v>4.7</v>
      </c>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15</v>
      </c>
      <c r="J37" s="91"/>
      <c r="K37" s="116">
        <v>15</v>
      </c>
      <c r="L37" s="91"/>
      <c r="M37" s="116">
        <v>15</v>
      </c>
      <c r="N37" s="91"/>
      <c r="O37" s="116">
        <v>15</v>
      </c>
      <c r="P37" s="67"/>
      <c r="Q37" s="91"/>
      <c r="R37" s="116">
        <v>15</v>
      </c>
      <c r="S37" s="91"/>
      <c r="T37" s="116">
        <v>15</v>
      </c>
      <c r="U37" s="91"/>
      <c r="V37" s="116">
        <v>15</v>
      </c>
      <c r="W37" s="67"/>
      <c r="X37" s="67"/>
      <c r="Y37" s="67"/>
      <c r="Z37" s="91"/>
      <c r="AA37" s="3">
        <v>15</v>
      </c>
      <c r="AB37" s="92">
        <v>15</v>
      </c>
      <c r="AC37" s="67"/>
      <c r="AD37" s="91"/>
      <c r="AE37" s="4">
        <v>15</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25</v>
      </c>
      <c r="J41" s="161"/>
      <c r="K41" s="160">
        <v>25</v>
      </c>
      <c r="L41" s="161"/>
      <c r="M41" s="160">
        <v>25</v>
      </c>
      <c r="N41" s="161"/>
      <c r="O41" s="160">
        <v>25</v>
      </c>
      <c r="P41" s="134"/>
      <c r="Q41" s="161"/>
      <c r="R41" s="160">
        <v>25</v>
      </c>
      <c r="S41" s="161"/>
      <c r="T41" s="160">
        <v>25</v>
      </c>
      <c r="U41" s="161"/>
      <c r="V41" s="160">
        <v>25</v>
      </c>
      <c r="W41" s="134"/>
      <c r="X41" s="134"/>
      <c r="Y41" s="134"/>
      <c r="Z41" s="161"/>
      <c r="AA41" s="28">
        <v>25</v>
      </c>
      <c r="AB41" s="162">
        <v>25</v>
      </c>
      <c r="AC41" s="134"/>
      <c r="AD41" s="161"/>
      <c r="AE41" s="29">
        <v>25</v>
      </c>
    </row>
    <row r="42" spans="5:3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CRkvFKnfLfj3MHijJ9RhztL5f1VyufzJAV6o6BcPXO5E0a4JpNjmHI2EmFrLcvzLpA4AvbfmJPaCxHGB1QG9eA==" saltValue="PqSkfFAZhpZmeny6y94Xr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9F217ABE-244A-4D8D-ABC7-B68BCDF42A53}"/>
    <hyperlink ref="E51" location="INDEX!A1" display="Return to Index" xr:uid="{D81A0490-3C15-4DDC-BEBC-DCD117723C5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T166 - Granite Creek BSP (132/66kV)</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11"/>
  <dimension ref="B1:AI50"/>
  <sheetViews>
    <sheetView showGridLines="0" topLeftCell="A13" workbookViewId="0">
      <selection activeCell="J52" sqref="J5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2022</v>
      </c>
      <c r="I3" s="69"/>
      <c r="J3" s="69"/>
      <c r="K3" s="69"/>
      <c r="L3" s="69"/>
      <c r="M3" s="69"/>
      <c r="N3" s="69"/>
      <c r="O3" s="69"/>
      <c r="P3" s="69"/>
      <c r="Q3" s="69"/>
      <c r="R3" s="69"/>
      <c r="U3" s="71" t="s">
        <v>929</v>
      </c>
      <c r="V3" s="69"/>
      <c r="X3" s="72" t="s">
        <v>2023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977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2024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2025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175.8</v>
      </c>
      <c r="J24" s="91"/>
      <c r="K24" s="116">
        <v>175.8</v>
      </c>
      <c r="L24" s="91"/>
      <c r="M24" s="116">
        <v>175.8</v>
      </c>
      <c r="N24" s="91"/>
      <c r="O24" s="116">
        <v>175.8</v>
      </c>
      <c r="P24" s="67"/>
      <c r="Q24" s="91"/>
      <c r="R24" s="116">
        <v>175.8</v>
      </c>
      <c r="S24" s="91"/>
      <c r="T24" s="116">
        <v>185.2</v>
      </c>
      <c r="U24" s="91"/>
      <c r="V24" s="116">
        <v>185.2</v>
      </c>
      <c r="W24" s="67"/>
      <c r="X24" s="67"/>
      <c r="Y24" s="67"/>
      <c r="Z24" s="91"/>
      <c r="AA24" s="3">
        <v>185.2</v>
      </c>
      <c r="AB24" s="92">
        <v>185.2</v>
      </c>
      <c r="AC24" s="67"/>
      <c r="AD24" s="91"/>
      <c r="AE24" s="4">
        <v>185.2</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45.1</v>
      </c>
      <c r="J26" s="91"/>
      <c r="K26" s="116">
        <v>45.5</v>
      </c>
      <c r="L26" s="91"/>
      <c r="M26" s="116">
        <v>45.9</v>
      </c>
      <c r="N26" s="91"/>
      <c r="O26" s="116">
        <v>46.3</v>
      </c>
      <c r="P26" s="67"/>
      <c r="Q26" s="91"/>
      <c r="R26" s="116">
        <v>46.3</v>
      </c>
      <c r="S26" s="91"/>
      <c r="T26" s="116">
        <v>40</v>
      </c>
      <c r="U26" s="91"/>
      <c r="V26" s="116">
        <v>40.299999999999997</v>
      </c>
      <c r="W26" s="67"/>
      <c r="X26" s="67"/>
      <c r="Y26" s="67"/>
      <c r="Z26" s="91"/>
      <c r="AA26" s="3">
        <v>40.799999999999997</v>
      </c>
      <c r="AB26" s="92">
        <v>41.1</v>
      </c>
      <c r="AC26" s="67"/>
      <c r="AD26" s="91"/>
      <c r="AE26" s="4">
        <v>41.5</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0.95799999999999996</v>
      </c>
      <c r="J29" s="91"/>
      <c r="K29" s="118">
        <v>0.95799999999999996</v>
      </c>
      <c r="L29" s="91"/>
      <c r="M29" s="118">
        <v>0.95799999999999996</v>
      </c>
      <c r="N29" s="91"/>
      <c r="O29" s="118">
        <v>0.95799999999999996</v>
      </c>
      <c r="P29" s="67"/>
      <c r="Q29" s="91"/>
      <c r="R29" s="118">
        <v>0.95799999999999996</v>
      </c>
      <c r="S29" s="91"/>
      <c r="T29" s="118">
        <v>0.96499999999999997</v>
      </c>
      <c r="U29" s="91"/>
      <c r="V29" s="118">
        <v>0.96499999999999997</v>
      </c>
      <c r="W29" s="67"/>
      <c r="X29" s="67"/>
      <c r="Y29" s="67"/>
      <c r="Z29" s="91"/>
      <c r="AA29" s="7">
        <v>0.96499999999999997</v>
      </c>
      <c r="AB29" s="96">
        <v>0.96499999999999997</v>
      </c>
      <c r="AC29" s="67"/>
      <c r="AD29" s="91"/>
      <c r="AE29" s="8">
        <v>0.96499999999999997</v>
      </c>
    </row>
    <row r="30" spans="4:31" ht="13.15" customHeight="1" x14ac:dyDescent="0.25">
      <c r="E30" s="93" t="s">
        <v>40</v>
      </c>
      <c r="F30" s="67"/>
      <c r="G30" s="67"/>
      <c r="H30" s="94"/>
      <c r="I30" s="116">
        <v>100.4</v>
      </c>
      <c r="J30" s="91"/>
      <c r="K30" s="116">
        <v>100.4</v>
      </c>
      <c r="L30" s="91"/>
      <c r="M30" s="116">
        <v>100.4</v>
      </c>
      <c r="N30" s="91"/>
      <c r="O30" s="116">
        <v>100.4</v>
      </c>
      <c r="P30" s="67"/>
      <c r="Q30" s="91"/>
      <c r="R30" s="116">
        <v>100.4</v>
      </c>
      <c r="S30" s="91"/>
      <c r="T30" s="116">
        <v>105.5</v>
      </c>
      <c r="U30" s="91"/>
      <c r="V30" s="116">
        <v>105.5</v>
      </c>
      <c r="W30" s="67"/>
      <c r="X30" s="67"/>
      <c r="Y30" s="67"/>
      <c r="Z30" s="91"/>
      <c r="AA30" s="3">
        <v>105.5</v>
      </c>
      <c r="AB30" s="92">
        <v>105.5</v>
      </c>
      <c r="AC30" s="67"/>
      <c r="AD30" s="91"/>
      <c r="AE30" s="4">
        <v>105.5</v>
      </c>
    </row>
    <row r="31" spans="4:31" ht="13.15" customHeight="1" x14ac:dyDescent="0.25">
      <c r="E31" s="97" t="s">
        <v>44</v>
      </c>
      <c r="F31" s="67"/>
      <c r="G31" s="67"/>
      <c r="H31" s="94"/>
      <c r="I31" s="119">
        <v>43.6</v>
      </c>
      <c r="J31" s="91"/>
      <c r="K31" s="119">
        <v>44.1</v>
      </c>
      <c r="L31" s="91"/>
      <c r="M31" s="119">
        <v>44.5</v>
      </c>
      <c r="N31" s="91"/>
      <c r="O31" s="119">
        <v>44.8</v>
      </c>
      <c r="P31" s="67"/>
      <c r="Q31" s="91"/>
      <c r="R31" s="119">
        <v>44.8</v>
      </c>
      <c r="S31" s="91"/>
      <c r="T31" s="119">
        <v>38.799999999999997</v>
      </c>
      <c r="U31" s="91"/>
      <c r="V31" s="119">
        <v>39.1</v>
      </c>
      <c r="W31" s="67"/>
      <c r="X31" s="67"/>
      <c r="Y31" s="67"/>
      <c r="Z31" s="91"/>
      <c r="AA31" s="9">
        <v>39.5</v>
      </c>
      <c r="AB31" s="98">
        <v>39.9</v>
      </c>
      <c r="AC31" s="67"/>
      <c r="AD31" s="91"/>
      <c r="AE31" s="10">
        <v>40.299999999999997</v>
      </c>
    </row>
    <row r="32" spans="4:31" ht="20.25" customHeight="1" x14ac:dyDescent="0.25">
      <c r="E32" s="93" t="s">
        <v>948</v>
      </c>
      <c r="F32" s="67"/>
      <c r="G32" s="67"/>
      <c r="H32" s="94"/>
      <c r="I32" s="117">
        <v>2.2000000000000002</v>
      </c>
      <c r="J32" s="91"/>
      <c r="K32" s="117">
        <v>2.2000000000000002</v>
      </c>
      <c r="L32" s="91"/>
      <c r="M32" s="117">
        <v>2.2000000000000002</v>
      </c>
      <c r="N32" s="91"/>
      <c r="O32" s="117">
        <v>2.2000000000000002</v>
      </c>
      <c r="P32" s="67"/>
      <c r="Q32" s="91"/>
      <c r="R32" s="117">
        <v>2.2000000000000002</v>
      </c>
      <c r="S32" s="91"/>
      <c r="T32" s="117">
        <v>1.9</v>
      </c>
      <c r="U32" s="91"/>
      <c r="V32" s="117">
        <v>2</v>
      </c>
      <c r="W32" s="67"/>
      <c r="X32" s="67"/>
      <c r="Y32" s="67"/>
      <c r="Z32" s="91"/>
      <c r="AA32" s="5">
        <v>2</v>
      </c>
      <c r="AB32" s="95">
        <v>2</v>
      </c>
      <c r="AC32" s="67"/>
      <c r="AD32" s="91"/>
      <c r="AE32" s="6">
        <v>2</v>
      </c>
    </row>
    <row r="33" spans="5:31" ht="20.25" customHeight="1" x14ac:dyDescent="0.25">
      <c r="E33" s="93" t="s">
        <v>949</v>
      </c>
      <c r="F33" s="67"/>
      <c r="G33" s="67"/>
      <c r="H33" s="94"/>
      <c r="I33" s="117" t="s">
        <v>2026</v>
      </c>
      <c r="J33" s="91"/>
      <c r="K33" s="117" t="s">
        <v>2026</v>
      </c>
      <c r="L33" s="91"/>
      <c r="M33" s="117" t="s">
        <v>2026</v>
      </c>
      <c r="N33" s="91"/>
      <c r="O33" s="117" t="s">
        <v>2026</v>
      </c>
      <c r="P33" s="67"/>
      <c r="Q33" s="91"/>
      <c r="R33" s="117" t="s">
        <v>2026</v>
      </c>
      <c r="S33" s="91"/>
      <c r="T33" s="117" t="s">
        <v>2026</v>
      </c>
      <c r="U33" s="91"/>
      <c r="V33" s="117" t="s">
        <v>2026</v>
      </c>
      <c r="W33" s="67"/>
      <c r="X33" s="67"/>
      <c r="Y33" s="67"/>
      <c r="Z33" s="91"/>
      <c r="AA33" s="5" t="s">
        <v>2026</v>
      </c>
      <c r="AB33" s="95" t="s">
        <v>2026</v>
      </c>
      <c r="AC33" s="67"/>
      <c r="AD33" s="91"/>
      <c r="AE33" s="6" t="s">
        <v>2026</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120</v>
      </c>
      <c r="J41" s="161"/>
      <c r="K41" s="160">
        <f>I41</f>
        <v>120</v>
      </c>
      <c r="L41" s="161"/>
      <c r="M41" s="160">
        <f>I41</f>
        <v>120</v>
      </c>
      <c r="N41" s="161"/>
      <c r="O41" s="160">
        <f>I41</f>
        <v>120</v>
      </c>
      <c r="P41" s="134"/>
      <c r="Q41" s="161"/>
      <c r="R41" s="160">
        <f>I41</f>
        <v>120</v>
      </c>
      <c r="S41" s="161"/>
      <c r="T41" s="160">
        <f>I41</f>
        <v>120</v>
      </c>
      <c r="U41" s="161"/>
      <c r="V41" s="160">
        <f>I41</f>
        <v>120</v>
      </c>
      <c r="W41" s="134"/>
      <c r="X41" s="134"/>
      <c r="Y41" s="134"/>
      <c r="Z41" s="161"/>
      <c r="AA41" s="28">
        <f>I41</f>
        <v>120</v>
      </c>
      <c r="AB41" s="162">
        <f>I41</f>
        <v>120</v>
      </c>
      <c r="AC41" s="134"/>
      <c r="AD41" s="161"/>
      <c r="AE41" s="29">
        <f>I41</f>
        <v>120</v>
      </c>
    </row>
    <row r="42" spans="5:31" x14ac:dyDescent="0.25">
      <c r="E42" s="133" t="s">
        <v>85</v>
      </c>
      <c r="F42" s="134"/>
      <c r="G42" s="134"/>
      <c r="H42" s="135"/>
      <c r="I42" s="160">
        <v>60</v>
      </c>
      <c r="J42" s="161"/>
      <c r="K42" s="160">
        <f>I42</f>
        <v>60</v>
      </c>
      <c r="L42" s="161"/>
      <c r="M42" s="160">
        <f>I42</f>
        <v>60</v>
      </c>
      <c r="N42" s="161"/>
      <c r="O42" s="160">
        <f>I42</f>
        <v>60</v>
      </c>
      <c r="P42" s="134"/>
      <c r="Q42" s="161"/>
      <c r="R42" s="160">
        <f>I42</f>
        <v>60</v>
      </c>
      <c r="S42" s="161"/>
      <c r="T42" s="160">
        <f>I42</f>
        <v>60</v>
      </c>
      <c r="U42" s="161"/>
      <c r="V42" s="160">
        <f>I42</f>
        <v>60</v>
      </c>
      <c r="W42" s="134"/>
      <c r="X42" s="134"/>
      <c r="Y42" s="134"/>
      <c r="Z42" s="161"/>
      <c r="AA42" s="28">
        <f>I42</f>
        <v>60</v>
      </c>
      <c r="AB42" s="162">
        <f>I42</f>
        <v>60</v>
      </c>
      <c r="AC42" s="134"/>
      <c r="AD42" s="161"/>
      <c r="AE42" s="29">
        <f>I42</f>
        <v>60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10.5" customHeight="1" x14ac:dyDescent="0.25"/>
    <row r="48" spans="5:31" ht="10.5" customHeight="1" x14ac:dyDescent="0.25">
      <c r="E48" s="17" t="s">
        <v>954</v>
      </c>
    </row>
    <row r="49" ht="10.5" customHeight="1" x14ac:dyDescent="0.25"/>
    <row r="50" ht="10.5" customHeight="1" x14ac:dyDescent="0.25"/>
  </sheetData>
  <sheetProtection algorithmName="SHA-512" hashValue="/CgvlJA+jaLKdEJWcrn7U05kqGBs9Kqwz8M6ScW58P1p2nRkPR4evFhBtPr4gpKP8Eg0x7xQl5x57yOE8FM8Qw==" saltValue="to+yi4b9FuElgaWYlDsul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02D00DF7-5AD1-403D-A034-0F532CEA2D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T176 - Louisa Creek BSP (132/33kV)</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01"/>
  <dimension ref="B1:AI51"/>
  <sheetViews>
    <sheetView showGridLines="0" topLeftCell="A7"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2027</v>
      </c>
      <c r="I3" s="69"/>
      <c r="J3" s="69"/>
      <c r="K3" s="69"/>
      <c r="L3" s="69"/>
      <c r="M3" s="69"/>
      <c r="N3" s="69"/>
      <c r="O3" s="69"/>
      <c r="P3" s="69"/>
      <c r="Q3" s="69"/>
      <c r="R3" s="69"/>
      <c r="U3" s="71" t="s">
        <v>929</v>
      </c>
      <c r="V3" s="69"/>
      <c r="X3" s="72" t="s">
        <v>1973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2028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2029</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2030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37.299999999999997</v>
      </c>
      <c r="J24" s="91"/>
      <c r="K24" s="116">
        <v>37.299999999999997</v>
      </c>
      <c r="L24" s="91"/>
      <c r="M24" s="116">
        <v>37.299999999999997</v>
      </c>
      <c r="N24" s="91"/>
      <c r="O24" s="116">
        <v>37.299999999999997</v>
      </c>
      <c r="P24" s="67"/>
      <c r="Q24" s="91"/>
      <c r="R24" s="116">
        <v>37.299999999999997</v>
      </c>
      <c r="S24" s="91"/>
      <c r="T24" s="116">
        <v>40.5</v>
      </c>
      <c r="U24" s="91"/>
      <c r="V24" s="116">
        <v>40.5</v>
      </c>
      <c r="W24" s="67"/>
      <c r="X24" s="67"/>
      <c r="Y24" s="67"/>
      <c r="Z24" s="91"/>
      <c r="AA24" s="3">
        <v>40.5</v>
      </c>
      <c r="AB24" s="92">
        <v>40.5</v>
      </c>
      <c r="AC24" s="67"/>
      <c r="AD24" s="91"/>
      <c r="AE24" s="4">
        <v>40.5</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2.7</v>
      </c>
      <c r="U25" s="91"/>
      <c r="V25" s="116">
        <v>2.7</v>
      </c>
      <c r="W25" s="67"/>
      <c r="X25" s="67"/>
      <c r="Y25" s="67"/>
      <c r="Z25" s="91"/>
      <c r="AA25" s="3">
        <v>2.7</v>
      </c>
      <c r="AB25" s="92">
        <v>2.7</v>
      </c>
      <c r="AC25" s="67"/>
      <c r="AD25" s="91"/>
      <c r="AE25" s="4">
        <v>2.7</v>
      </c>
    </row>
    <row r="26" spans="4:31" ht="13.15" customHeight="1" x14ac:dyDescent="0.25">
      <c r="E26" s="93" t="s">
        <v>28</v>
      </c>
      <c r="F26" s="67"/>
      <c r="G26" s="67"/>
      <c r="H26" s="94"/>
      <c r="I26" s="116">
        <v>7.6</v>
      </c>
      <c r="J26" s="91"/>
      <c r="K26" s="116">
        <v>7.7</v>
      </c>
      <c r="L26" s="91"/>
      <c r="M26" s="116">
        <v>7.8</v>
      </c>
      <c r="N26" s="91"/>
      <c r="O26" s="116">
        <v>7.8</v>
      </c>
      <c r="P26" s="67"/>
      <c r="Q26" s="91"/>
      <c r="R26" s="116">
        <v>7.8</v>
      </c>
      <c r="S26" s="91"/>
      <c r="T26" s="116">
        <v>5.3</v>
      </c>
      <c r="U26" s="91"/>
      <c r="V26" s="116">
        <v>5.4</v>
      </c>
      <c r="W26" s="67"/>
      <c r="X26" s="67"/>
      <c r="Y26" s="67"/>
      <c r="Z26" s="91"/>
      <c r="AA26" s="3">
        <v>5.4</v>
      </c>
      <c r="AB26" s="92">
        <v>5.5</v>
      </c>
      <c r="AC26" s="67"/>
      <c r="AD26" s="91"/>
      <c r="AE26" s="4">
        <v>5.5</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0.81699999999999995</v>
      </c>
      <c r="J29" s="91"/>
      <c r="K29" s="118">
        <v>0.81699999999999995</v>
      </c>
      <c r="L29" s="91"/>
      <c r="M29" s="118">
        <v>0.81699999999999995</v>
      </c>
      <c r="N29" s="91"/>
      <c r="O29" s="118">
        <v>0.81699999999999995</v>
      </c>
      <c r="P29" s="67"/>
      <c r="Q29" s="91"/>
      <c r="R29" s="118">
        <v>0.81699999999999995</v>
      </c>
      <c r="S29" s="91"/>
      <c r="T29" s="118">
        <v>0.80700000000000005</v>
      </c>
      <c r="U29" s="91"/>
      <c r="V29" s="118">
        <v>0.80700000000000005</v>
      </c>
      <c r="W29" s="67"/>
      <c r="X29" s="67"/>
      <c r="Y29" s="67"/>
      <c r="Z29" s="91"/>
      <c r="AA29" s="7">
        <v>0.80700000000000005</v>
      </c>
      <c r="AB29" s="96">
        <v>0.80700000000000005</v>
      </c>
      <c r="AC29" s="67"/>
      <c r="AD29" s="91"/>
      <c r="AE29" s="8">
        <v>0.80700000000000005</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6.7</v>
      </c>
      <c r="J31" s="91"/>
      <c r="K31" s="119">
        <v>6.8</v>
      </c>
      <c r="L31" s="91"/>
      <c r="M31" s="119">
        <v>6.8</v>
      </c>
      <c r="N31" s="91"/>
      <c r="O31" s="119">
        <v>6.8</v>
      </c>
      <c r="P31" s="67"/>
      <c r="Q31" s="91"/>
      <c r="R31" s="119">
        <v>6.8</v>
      </c>
      <c r="S31" s="91"/>
      <c r="T31" s="119">
        <v>5.2</v>
      </c>
      <c r="U31" s="91"/>
      <c r="V31" s="119">
        <v>5.2</v>
      </c>
      <c r="W31" s="67"/>
      <c r="X31" s="67"/>
      <c r="Y31" s="67"/>
      <c r="Z31" s="91"/>
      <c r="AA31" s="9">
        <v>5.3</v>
      </c>
      <c r="AB31" s="98">
        <v>5.3</v>
      </c>
      <c r="AC31" s="67"/>
      <c r="AD31" s="91"/>
      <c r="AE31" s="10">
        <v>5.4</v>
      </c>
    </row>
    <row r="32" spans="4:31" ht="20.25" customHeight="1" x14ac:dyDescent="0.25">
      <c r="E32" s="93" t="s">
        <v>948</v>
      </c>
      <c r="F32" s="67"/>
      <c r="G32" s="67"/>
      <c r="H32" s="94"/>
      <c r="I32" s="117">
        <v>0.3</v>
      </c>
      <c r="J32" s="91"/>
      <c r="K32" s="117">
        <v>0.3</v>
      </c>
      <c r="L32" s="91"/>
      <c r="M32" s="117">
        <v>0.3</v>
      </c>
      <c r="N32" s="91"/>
      <c r="O32" s="117">
        <v>0.3</v>
      </c>
      <c r="P32" s="67"/>
      <c r="Q32" s="91"/>
      <c r="R32" s="117">
        <v>0.3</v>
      </c>
      <c r="S32" s="91"/>
      <c r="T32" s="117">
        <v>0.3</v>
      </c>
      <c r="U32" s="91"/>
      <c r="V32" s="117">
        <v>0.3</v>
      </c>
      <c r="W32" s="67"/>
      <c r="X32" s="67"/>
      <c r="Y32" s="67"/>
      <c r="Z32" s="91"/>
      <c r="AA32" s="5">
        <v>0.3</v>
      </c>
      <c r="AB32" s="95">
        <v>0.3</v>
      </c>
      <c r="AC32" s="67"/>
      <c r="AD32" s="91"/>
      <c r="AE32" s="6">
        <v>0.3</v>
      </c>
    </row>
    <row r="33" spans="5:31" ht="20.25" customHeight="1" x14ac:dyDescent="0.25">
      <c r="E33" s="93" t="s">
        <v>949</v>
      </c>
      <c r="F33" s="67"/>
      <c r="G33" s="67"/>
      <c r="H33" s="94"/>
      <c r="I33" s="117" t="s">
        <v>2031</v>
      </c>
      <c r="J33" s="91"/>
      <c r="K33" s="117" t="s">
        <v>2031</v>
      </c>
      <c r="L33" s="91"/>
      <c r="M33" s="117" t="s">
        <v>2031</v>
      </c>
      <c r="N33" s="91"/>
      <c r="O33" s="117" t="s">
        <v>2031</v>
      </c>
      <c r="P33" s="67"/>
      <c r="Q33" s="91"/>
      <c r="R33" s="117" t="s">
        <v>2031</v>
      </c>
      <c r="S33" s="91"/>
      <c r="T33" s="117" t="s">
        <v>2031</v>
      </c>
      <c r="U33" s="91"/>
      <c r="V33" s="117" t="s">
        <v>2031</v>
      </c>
      <c r="W33" s="67"/>
      <c r="X33" s="67"/>
      <c r="Y33" s="67"/>
      <c r="Z33" s="91"/>
      <c r="AA33" s="5" t="s">
        <v>2031</v>
      </c>
      <c r="AB33" s="95" t="s">
        <v>2031</v>
      </c>
      <c r="AC33" s="67"/>
      <c r="AD33" s="91"/>
      <c r="AE33" s="6" t="s">
        <v>2031</v>
      </c>
    </row>
    <row r="34" spans="5:31" ht="13.15" customHeight="1" x14ac:dyDescent="0.25">
      <c r="E34" s="93" t="s">
        <v>56</v>
      </c>
      <c r="F34" s="67"/>
      <c r="G34" s="67"/>
      <c r="H34" s="94"/>
      <c r="I34" s="116">
        <v>6.7</v>
      </c>
      <c r="J34" s="91"/>
      <c r="K34" s="116">
        <v>6.8</v>
      </c>
      <c r="L34" s="91"/>
      <c r="M34" s="116">
        <v>6.8</v>
      </c>
      <c r="N34" s="91"/>
      <c r="O34" s="116">
        <v>6.8</v>
      </c>
      <c r="P34" s="67"/>
      <c r="Q34" s="91"/>
      <c r="R34" s="116">
        <v>6.8</v>
      </c>
      <c r="S34" s="91"/>
      <c r="T34" s="116">
        <v>5.2</v>
      </c>
      <c r="U34" s="91"/>
      <c r="V34" s="116">
        <v>5.2</v>
      </c>
      <c r="W34" s="67"/>
      <c r="X34" s="67"/>
      <c r="Y34" s="67"/>
      <c r="Z34" s="91"/>
      <c r="AA34" s="3">
        <v>5.3</v>
      </c>
      <c r="AB34" s="92">
        <v>5.3</v>
      </c>
      <c r="AC34" s="67"/>
      <c r="AD34" s="91"/>
      <c r="AE34" s="4">
        <v>5.4</v>
      </c>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3.6</v>
      </c>
      <c r="J37" s="91"/>
      <c r="K37" s="116">
        <v>3.6</v>
      </c>
      <c r="L37" s="91"/>
      <c r="M37" s="116">
        <v>3.6</v>
      </c>
      <c r="N37" s="91"/>
      <c r="O37" s="116">
        <v>3.6</v>
      </c>
      <c r="P37" s="67"/>
      <c r="Q37" s="91"/>
      <c r="R37" s="116">
        <v>3.6</v>
      </c>
      <c r="S37" s="91"/>
      <c r="T37" s="116">
        <v>3.6</v>
      </c>
      <c r="U37" s="91"/>
      <c r="V37" s="116">
        <v>3.6</v>
      </c>
      <c r="W37" s="67"/>
      <c r="X37" s="67"/>
      <c r="Y37" s="67"/>
      <c r="Z37" s="91"/>
      <c r="AA37" s="3">
        <v>3.6</v>
      </c>
      <c r="AB37" s="92">
        <v>3.6</v>
      </c>
      <c r="AC37" s="67"/>
      <c r="AD37" s="91"/>
      <c r="AE37" s="4">
        <v>3.6</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1.75" customHeight="1" x14ac:dyDescent="0.25">
      <c r="E41" s="133" t="s">
        <v>951</v>
      </c>
      <c r="F41" s="134"/>
      <c r="G41" s="134"/>
      <c r="H41" s="135"/>
      <c r="I41" s="160">
        <v>0</v>
      </c>
      <c r="J41" s="161"/>
      <c r="K41" s="160">
        <v>0</v>
      </c>
      <c r="L41" s="161"/>
      <c r="M41" s="160">
        <v>0</v>
      </c>
      <c r="N41" s="161"/>
      <c r="O41" s="160">
        <v>0</v>
      </c>
      <c r="P41" s="134"/>
      <c r="Q41" s="161"/>
      <c r="R41" s="160">
        <v>0</v>
      </c>
      <c r="S41" s="161"/>
      <c r="T41" s="160">
        <v>0</v>
      </c>
      <c r="U41" s="161"/>
      <c r="V41" s="160">
        <v>0</v>
      </c>
      <c r="W41" s="134"/>
      <c r="X41" s="134"/>
      <c r="Y41" s="134"/>
      <c r="Z41" s="161"/>
      <c r="AA41" s="28">
        <v>0</v>
      </c>
      <c r="AB41" s="162">
        <v>0</v>
      </c>
      <c r="AC41" s="134"/>
      <c r="AD41" s="161"/>
      <c r="AE41" s="29">
        <v>0</v>
      </c>
    </row>
    <row r="42" spans="5:31" ht="21.75" customHeight="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row>
    <row r="43" spans="5:31" ht="20.25" customHeight="1" x14ac:dyDescent="0.25">
      <c r="E43" s="93" t="s">
        <v>89</v>
      </c>
      <c r="F43" s="67"/>
      <c r="G43" s="67"/>
      <c r="H43" s="94"/>
      <c r="I43" s="116">
        <v>3.1</v>
      </c>
      <c r="J43" s="91"/>
      <c r="K43" s="116">
        <v>3.2</v>
      </c>
      <c r="L43" s="91"/>
      <c r="M43" s="116">
        <v>3.2</v>
      </c>
      <c r="N43" s="91"/>
      <c r="O43" s="116">
        <v>3.2</v>
      </c>
      <c r="P43" s="67"/>
      <c r="Q43" s="91"/>
      <c r="R43" s="116">
        <v>3.2</v>
      </c>
      <c r="S43" s="91"/>
      <c r="T43" s="116">
        <v>1.6</v>
      </c>
      <c r="U43" s="91"/>
      <c r="V43" s="116">
        <v>1.6</v>
      </c>
      <c r="W43" s="67"/>
      <c r="X43" s="67"/>
      <c r="Y43" s="67"/>
      <c r="Z43" s="91"/>
      <c r="AA43" s="3">
        <v>1.7</v>
      </c>
      <c r="AB43" s="92">
        <v>1.7</v>
      </c>
      <c r="AC43" s="67"/>
      <c r="AD43" s="91"/>
      <c r="AE43" s="4">
        <v>1.8</v>
      </c>
    </row>
    <row r="44" spans="5:31" ht="22.5" customHeight="1" x14ac:dyDescent="0.25">
      <c r="E44" s="93" t="s">
        <v>93</v>
      </c>
      <c r="F44" s="67"/>
      <c r="G44" s="67"/>
      <c r="H44" s="94"/>
      <c r="I44" s="116">
        <v>2.5</v>
      </c>
      <c r="J44" s="91"/>
      <c r="K44" s="116">
        <v>2.6</v>
      </c>
      <c r="L44" s="91"/>
      <c r="M44" s="116">
        <v>2.6</v>
      </c>
      <c r="N44" s="91"/>
      <c r="O44" s="116">
        <v>2.6</v>
      </c>
      <c r="P44" s="67"/>
      <c r="Q44" s="91"/>
      <c r="R44" s="116">
        <v>2.6</v>
      </c>
      <c r="S44" s="91"/>
      <c r="T44" s="116">
        <v>1.3</v>
      </c>
      <c r="U44" s="91"/>
      <c r="V44" s="116">
        <v>1.3</v>
      </c>
      <c r="W44" s="67"/>
      <c r="X44" s="67"/>
      <c r="Y44" s="67"/>
      <c r="Z44" s="91"/>
      <c r="AA44" s="3">
        <v>1.4</v>
      </c>
      <c r="AB44" s="92">
        <v>1.4</v>
      </c>
      <c r="AC44" s="67"/>
      <c r="AD44" s="91"/>
      <c r="AE44" s="4">
        <v>1.5</v>
      </c>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7" t="s">
        <v>1073</v>
      </c>
      <c r="J46" s="105"/>
      <c r="K46" s="127" t="s">
        <v>1073</v>
      </c>
      <c r="L46" s="105"/>
      <c r="M46" s="127" t="s">
        <v>1073</v>
      </c>
      <c r="N46" s="105"/>
      <c r="O46" s="127" t="s">
        <v>1073</v>
      </c>
      <c r="P46" s="112"/>
      <c r="Q46" s="105"/>
      <c r="R46" s="127" t="s">
        <v>1073</v>
      </c>
      <c r="S46" s="105"/>
      <c r="T46" s="175" t="s">
        <v>1073</v>
      </c>
      <c r="U46" s="107"/>
      <c r="V46" s="175" t="s">
        <v>1073</v>
      </c>
      <c r="W46" s="108"/>
      <c r="X46" s="108"/>
      <c r="Y46" s="108"/>
      <c r="Z46" s="107"/>
      <c r="AA46" s="15" t="s">
        <v>1073</v>
      </c>
      <c r="AB46" s="185" t="s">
        <v>1073</v>
      </c>
      <c r="AC46" s="108"/>
      <c r="AD46" s="107"/>
      <c r="AE46" s="14" t="s">
        <v>1073</v>
      </c>
    </row>
    <row r="47" spans="5:31" ht="2.4500000000000002" customHeight="1" x14ac:dyDescent="0.25"/>
    <row r="48" spans="5:31" ht="0.6" customHeight="1" x14ac:dyDescent="0.25">
      <c r="E48" s="17" t="s">
        <v>954</v>
      </c>
    </row>
    <row r="49" spans="5:5" ht="0" hidden="1" customHeight="1" x14ac:dyDescent="0.25"/>
    <row r="50" spans="5:5" x14ac:dyDescent="0.25">
      <c r="E50" t="s">
        <v>1589</v>
      </c>
    </row>
    <row r="51" spans="5:5" x14ac:dyDescent="0.25">
      <c r="E51" s="17" t="s">
        <v>954</v>
      </c>
    </row>
  </sheetData>
  <sheetProtection algorithmName="SHA-512" hashValue="GeejZVpWxINTsxsJXzorbxzQX7SS3VCt6JxYsjXSxSBMFkOG1/A6CoQd7TBz/mRs0wf/jT+SwSbdw9sFT+iXAA==" saltValue="ZSQpK7YaxVUpqfT61QcHbw=="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4AEF62C4-B02E-48F1-965A-31413ACFDF65}"/>
    <hyperlink ref="E51" location="INDEX!A1" display="Return to Index" xr:uid="{331A6C2A-AA73-4CF6-B6D8-3D8FEB959AB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T188 - Daandine BSP (110/33kV)</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15"/>
  <dimension ref="B1:AI51"/>
  <sheetViews>
    <sheetView showGridLines="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2032</v>
      </c>
      <c r="I3" s="69"/>
      <c r="J3" s="69"/>
      <c r="K3" s="69"/>
      <c r="L3" s="69"/>
      <c r="M3" s="69"/>
      <c r="N3" s="69"/>
      <c r="O3" s="69"/>
      <c r="P3" s="69"/>
      <c r="Q3" s="69"/>
      <c r="R3" s="69"/>
      <c r="U3" s="71" t="s">
        <v>929</v>
      </c>
      <c r="V3" s="69"/>
      <c r="X3" s="72" t="s">
        <v>2033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2034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2035</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2036</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147.19999999999999</v>
      </c>
      <c r="J24" s="91"/>
      <c r="K24" s="116">
        <v>147.19999999999999</v>
      </c>
      <c r="L24" s="91"/>
      <c r="M24" s="116">
        <v>147.19999999999999</v>
      </c>
      <c r="N24" s="91"/>
      <c r="O24" s="116">
        <v>147.19999999999999</v>
      </c>
      <c r="P24" s="67"/>
      <c r="Q24" s="91"/>
      <c r="R24" s="116">
        <v>147.19999999999999</v>
      </c>
      <c r="S24" s="91"/>
      <c r="T24" s="116">
        <v>165.2</v>
      </c>
      <c r="U24" s="91"/>
      <c r="V24" s="116">
        <v>165.2</v>
      </c>
      <c r="W24" s="67"/>
      <c r="X24" s="67"/>
      <c r="Y24" s="67"/>
      <c r="Z24" s="91"/>
      <c r="AA24" s="3">
        <v>165.2</v>
      </c>
      <c r="AB24" s="92">
        <v>165.2</v>
      </c>
      <c r="AC24" s="67"/>
      <c r="AD24" s="91"/>
      <c r="AE24" s="4">
        <v>165.2</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20.9</v>
      </c>
      <c r="J26" s="91"/>
      <c r="K26" s="116">
        <v>21.1</v>
      </c>
      <c r="L26" s="91"/>
      <c r="M26" s="116">
        <v>21.2</v>
      </c>
      <c r="N26" s="91"/>
      <c r="O26" s="116">
        <v>21.3</v>
      </c>
      <c r="P26" s="67"/>
      <c r="Q26" s="91"/>
      <c r="R26" s="116">
        <v>21.3</v>
      </c>
      <c r="S26" s="91"/>
      <c r="T26" s="116">
        <v>22.3</v>
      </c>
      <c r="U26" s="91"/>
      <c r="V26" s="116">
        <v>22.4</v>
      </c>
      <c r="W26" s="67"/>
      <c r="X26" s="67"/>
      <c r="Y26" s="67"/>
      <c r="Z26" s="91"/>
      <c r="AA26" s="3">
        <v>22.6</v>
      </c>
      <c r="AB26" s="92">
        <v>22.7</v>
      </c>
      <c r="AC26" s="67"/>
      <c r="AD26" s="91"/>
      <c r="AE26" s="4">
        <v>22.9</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0.93600000000000005</v>
      </c>
      <c r="J29" s="91"/>
      <c r="K29" s="118">
        <v>0.93600000000000005</v>
      </c>
      <c r="L29" s="91"/>
      <c r="M29" s="118">
        <v>0.93600000000000005</v>
      </c>
      <c r="N29" s="91"/>
      <c r="O29" s="118">
        <v>0.93600000000000005</v>
      </c>
      <c r="P29" s="67"/>
      <c r="Q29" s="91"/>
      <c r="R29" s="118">
        <v>0.93600000000000005</v>
      </c>
      <c r="S29" s="91"/>
      <c r="T29" s="118">
        <v>0.96899999999999997</v>
      </c>
      <c r="U29" s="91"/>
      <c r="V29" s="118">
        <v>0.96899999999999997</v>
      </c>
      <c r="W29" s="67"/>
      <c r="X29" s="67"/>
      <c r="Y29" s="67"/>
      <c r="Z29" s="91"/>
      <c r="AA29" s="7">
        <v>0.96899999999999997</v>
      </c>
      <c r="AB29" s="96">
        <v>0.96899999999999997</v>
      </c>
      <c r="AC29" s="67"/>
      <c r="AD29" s="91"/>
      <c r="AE29" s="8">
        <v>0.96899999999999997</v>
      </c>
    </row>
    <row r="30" spans="4:31" ht="13.15" customHeight="1" x14ac:dyDescent="0.25">
      <c r="E30" s="93" t="s">
        <v>40</v>
      </c>
      <c r="F30" s="67"/>
      <c r="G30" s="67"/>
      <c r="H30" s="94"/>
      <c r="I30" s="116">
        <v>82</v>
      </c>
      <c r="J30" s="91"/>
      <c r="K30" s="116">
        <v>82</v>
      </c>
      <c r="L30" s="91"/>
      <c r="M30" s="116">
        <v>82</v>
      </c>
      <c r="N30" s="91"/>
      <c r="O30" s="116">
        <v>82</v>
      </c>
      <c r="P30" s="67"/>
      <c r="Q30" s="91"/>
      <c r="R30" s="116">
        <v>82</v>
      </c>
      <c r="S30" s="91"/>
      <c r="T30" s="116">
        <v>92.5</v>
      </c>
      <c r="U30" s="91"/>
      <c r="V30" s="116">
        <v>92.5</v>
      </c>
      <c r="W30" s="67"/>
      <c r="X30" s="67"/>
      <c r="Y30" s="67"/>
      <c r="Z30" s="91"/>
      <c r="AA30" s="3">
        <v>92.5</v>
      </c>
      <c r="AB30" s="92">
        <v>92.5</v>
      </c>
      <c r="AC30" s="67"/>
      <c r="AD30" s="91"/>
      <c r="AE30" s="4">
        <v>92.5</v>
      </c>
    </row>
    <row r="31" spans="4:31" ht="13.15" customHeight="1" x14ac:dyDescent="0.25">
      <c r="E31" s="97" t="s">
        <v>44</v>
      </c>
      <c r="F31" s="67"/>
      <c r="G31" s="67"/>
      <c r="H31" s="94"/>
      <c r="I31" s="119">
        <v>19.899999999999999</v>
      </c>
      <c r="J31" s="91"/>
      <c r="K31" s="119">
        <v>20</v>
      </c>
      <c r="L31" s="91"/>
      <c r="M31" s="119">
        <v>20.2</v>
      </c>
      <c r="N31" s="91"/>
      <c r="O31" s="119">
        <v>20.3</v>
      </c>
      <c r="P31" s="67"/>
      <c r="Q31" s="91"/>
      <c r="R31" s="119">
        <v>20.3</v>
      </c>
      <c r="S31" s="91"/>
      <c r="T31" s="119">
        <v>21.2</v>
      </c>
      <c r="U31" s="91"/>
      <c r="V31" s="119">
        <v>21.2</v>
      </c>
      <c r="W31" s="67"/>
      <c r="X31" s="67"/>
      <c r="Y31" s="67"/>
      <c r="Z31" s="91"/>
      <c r="AA31" s="9">
        <v>21.5</v>
      </c>
      <c r="AB31" s="98">
        <v>21.6</v>
      </c>
      <c r="AC31" s="67"/>
      <c r="AD31" s="91"/>
      <c r="AE31" s="10">
        <v>21.8</v>
      </c>
    </row>
    <row r="32" spans="4:31" ht="20.25" customHeight="1" x14ac:dyDescent="0.25">
      <c r="E32" s="93" t="s">
        <v>948</v>
      </c>
      <c r="F32" s="67"/>
      <c r="G32" s="67"/>
      <c r="H32" s="94"/>
      <c r="I32" s="117">
        <v>1</v>
      </c>
      <c r="J32" s="91"/>
      <c r="K32" s="117">
        <v>1</v>
      </c>
      <c r="L32" s="91"/>
      <c r="M32" s="117">
        <v>1</v>
      </c>
      <c r="N32" s="91"/>
      <c r="O32" s="117">
        <v>1</v>
      </c>
      <c r="P32" s="67"/>
      <c r="Q32" s="91"/>
      <c r="R32" s="117">
        <v>1</v>
      </c>
      <c r="S32" s="91"/>
      <c r="T32" s="117">
        <v>1.1000000000000001</v>
      </c>
      <c r="U32" s="91"/>
      <c r="V32" s="117">
        <v>1.1000000000000001</v>
      </c>
      <c r="W32" s="67"/>
      <c r="X32" s="67"/>
      <c r="Y32" s="67"/>
      <c r="Z32" s="91"/>
      <c r="AA32" s="5">
        <v>1.1000000000000001</v>
      </c>
      <c r="AB32" s="95">
        <v>1.1000000000000001</v>
      </c>
      <c r="AC32" s="67"/>
      <c r="AD32" s="91"/>
      <c r="AE32" s="6">
        <v>1.1000000000000001</v>
      </c>
    </row>
    <row r="33" spans="5:31" ht="20.25" customHeight="1" x14ac:dyDescent="0.25">
      <c r="E33" s="93" t="s">
        <v>949</v>
      </c>
      <c r="F33" s="67"/>
      <c r="G33" s="67"/>
      <c r="H33" s="94"/>
      <c r="I33" s="117" t="s">
        <v>2037</v>
      </c>
      <c r="J33" s="91"/>
      <c r="K33" s="117" t="s">
        <v>2037</v>
      </c>
      <c r="L33" s="91"/>
      <c r="M33" s="117" t="s">
        <v>2037</v>
      </c>
      <c r="N33" s="91"/>
      <c r="O33" s="117" t="s">
        <v>2037</v>
      </c>
      <c r="P33" s="67"/>
      <c r="Q33" s="91"/>
      <c r="R33" s="117" t="s">
        <v>2037</v>
      </c>
      <c r="S33" s="91"/>
      <c r="T33" s="117" t="s">
        <v>2037</v>
      </c>
      <c r="U33" s="91"/>
      <c r="V33" s="117" t="s">
        <v>2037</v>
      </c>
      <c r="W33" s="67"/>
      <c r="X33" s="67"/>
      <c r="Y33" s="67"/>
      <c r="Z33" s="91"/>
      <c r="AA33" s="5" t="s">
        <v>2037</v>
      </c>
      <c r="AB33" s="95" t="s">
        <v>2037</v>
      </c>
      <c r="AC33" s="67"/>
      <c r="AD33" s="91"/>
      <c r="AE33" s="6" t="s">
        <v>2037</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2.5" customHeight="1" x14ac:dyDescent="0.25">
      <c r="E41" s="133" t="s">
        <v>951</v>
      </c>
      <c r="F41" s="134"/>
      <c r="G41" s="134"/>
      <c r="H41" s="135"/>
      <c r="I41" s="160">
        <v>96</v>
      </c>
      <c r="J41" s="161"/>
      <c r="K41" s="160">
        <v>96</v>
      </c>
      <c r="L41" s="161"/>
      <c r="M41" s="160">
        <v>96</v>
      </c>
      <c r="N41" s="161"/>
      <c r="O41" s="160">
        <v>96</v>
      </c>
      <c r="P41" s="134"/>
      <c r="Q41" s="161"/>
      <c r="R41" s="160">
        <v>96</v>
      </c>
      <c r="S41" s="161"/>
      <c r="T41" s="160">
        <v>96</v>
      </c>
      <c r="U41" s="161"/>
      <c r="V41" s="160">
        <v>96</v>
      </c>
      <c r="W41" s="134"/>
      <c r="X41" s="134"/>
      <c r="Y41" s="134"/>
      <c r="Z41" s="161"/>
      <c r="AA41" s="28">
        <v>96</v>
      </c>
      <c r="AB41" s="162">
        <v>96</v>
      </c>
      <c r="AC41" s="134"/>
      <c r="AD41" s="161"/>
      <c r="AE41" s="29">
        <v>96</v>
      </c>
    </row>
    <row r="42" spans="5:31" ht="22.5" customHeight="1" x14ac:dyDescent="0.25">
      <c r="E42" s="133" t="s">
        <v>85</v>
      </c>
      <c r="F42" s="134"/>
      <c r="G42" s="134"/>
      <c r="H42" s="135"/>
      <c r="I42" s="160">
        <v>48</v>
      </c>
      <c r="J42" s="161"/>
      <c r="K42" s="160">
        <v>48</v>
      </c>
      <c r="L42" s="161"/>
      <c r="M42" s="160">
        <v>48</v>
      </c>
      <c r="N42" s="161"/>
      <c r="O42" s="160">
        <v>48</v>
      </c>
      <c r="P42" s="134"/>
      <c r="Q42" s="161"/>
      <c r="R42" s="160">
        <v>48</v>
      </c>
      <c r="S42" s="161"/>
      <c r="T42" s="160">
        <v>48</v>
      </c>
      <c r="U42" s="161"/>
      <c r="V42" s="160">
        <v>48</v>
      </c>
      <c r="W42" s="134"/>
      <c r="X42" s="134"/>
      <c r="Y42" s="134"/>
      <c r="Z42" s="161"/>
      <c r="AA42" s="28">
        <v>48</v>
      </c>
      <c r="AB42" s="162">
        <v>48</v>
      </c>
      <c r="AC42" s="134"/>
      <c r="AD42" s="161"/>
      <c r="AE42" s="29">
        <v>48</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Wxovq+KW0VKmIEzi4Y1u5SH7vu3y49zCCEaJonNqkBrG5/9IYJziIysTzmSjmarCWsgIRkipPrcfrLFl+qtkaQ==" saltValue="AZkW7VZ4gyOoq9oIZqDl2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4D02BA57-1D3A-48FF-B729-3BCE42B11D37}"/>
    <hyperlink ref="E51" location="INDEX!A1" display="Return to Index" xr:uid="{A3E820C8-89A4-4D69-973F-4E01A7EF86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T189 - Oakey BSP (110/33kV)</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1081</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1083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1084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1085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52.7</v>
      </c>
      <c r="K26" s="91"/>
      <c r="L26" s="116">
        <v>52.7</v>
      </c>
      <c r="M26" s="91"/>
      <c r="N26" s="116">
        <v>52.7</v>
      </c>
      <c r="O26" s="91"/>
      <c r="P26" s="116">
        <v>52.7</v>
      </c>
      <c r="Q26" s="67"/>
      <c r="R26" s="91"/>
      <c r="S26" s="116">
        <v>52.7</v>
      </c>
      <c r="T26" s="91"/>
      <c r="U26" s="116">
        <v>55.3</v>
      </c>
      <c r="V26" s="91"/>
      <c r="W26" s="116">
        <v>55.3</v>
      </c>
      <c r="X26" s="67"/>
      <c r="Y26" s="67"/>
      <c r="Z26" s="67"/>
      <c r="AA26" s="91"/>
      <c r="AB26" s="3">
        <v>55.3</v>
      </c>
      <c r="AC26" s="92">
        <v>55.3</v>
      </c>
      <c r="AD26" s="67"/>
      <c r="AE26" s="91"/>
      <c r="AF26" s="4">
        <v>55.3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26.5</v>
      </c>
      <c r="K28" s="91"/>
      <c r="L28" s="116">
        <v>26.7</v>
      </c>
      <c r="M28" s="91"/>
      <c r="N28" s="116">
        <v>26.9</v>
      </c>
      <c r="O28" s="91"/>
      <c r="P28" s="116">
        <v>27.1</v>
      </c>
      <c r="Q28" s="67"/>
      <c r="R28" s="91"/>
      <c r="S28" s="116">
        <v>27.3</v>
      </c>
      <c r="T28" s="91"/>
      <c r="U28" s="116">
        <v>15.1</v>
      </c>
      <c r="V28" s="91"/>
      <c r="W28" s="116">
        <v>15.1</v>
      </c>
      <c r="X28" s="67"/>
      <c r="Y28" s="67"/>
      <c r="Z28" s="67"/>
      <c r="AA28" s="91"/>
      <c r="AB28" s="3">
        <v>15.3</v>
      </c>
      <c r="AC28" s="92">
        <v>15.4</v>
      </c>
      <c r="AD28" s="67"/>
      <c r="AE28" s="91"/>
      <c r="AF28" s="4">
        <v>15.6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0.97599999999999998</v>
      </c>
      <c r="V31" s="91"/>
      <c r="W31" s="118">
        <v>0.97599999999999998</v>
      </c>
      <c r="X31" s="67"/>
      <c r="Y31" s="67"/>
      <c r="Z31" s="67"/>
      <c r="AA31" s="91"/>
      <c r="AB31" s="7">
        <v>0.97599999999999998</v>
      </c>
      <c r="AC31" s="96">
        <v>0.97599999999999998</v>
      </c>
      <c r="AD31" s="67"/>
      <c r="AE31" s="91"/>
      <c r="AF31" s="8">
        <v>0.97599999999999998</v>
      </c>
    </row>
    <row r="32" spans="4:32" ht="13.15" customHeight="1" x14ac:dyDescent="0.25">
      <c r="E32" s="93" t="s">
        <v>40</v>
      </c>
      <c r="F32" s="67"/>
      <c r="G32" s="67"/>
      <c r="H32" s="67"/>
      <c r="I32" s="94"/>
      <c r="J32" s="116">
        <v>26.4</v>
      </c>
      <c r="K32" s="91"/>
      <c r="L32" s="116">
        <v>26.4</v>
      </c>
      <c r="M32" s="91"/>
      <c r="N32" s="116">
        <v>26.4</v>
      </c>
      <c r="O32" s="91"/>
      <c r="P32" s="116">
        <v>26.4</v>
      </c>
      <c r="Q32" s="67"/>
      <c r="R32" s="91"/>
      <c r="S32" s="116">
        <v>26.4</v>
      </c>
      <c r="T32" s="91"/>
      <c r="U32" s="116">
        <v>27.8</v>
      </c>
      <c r="V32" s="91"/>
      <c r="W32" s="116">
        <v>27.8</v>
      </c>
      <c r="X32" s="67"/>
      <c r="Y32" s="67"/>
      <c r="Z32" s="67"/>
      <c r="AA32" s="91"/>
      <c r="AB32" s="3">
        <v>27.8</v>
      </c>
      <c r="AC32" s="92">
        <v>27.8</v>
      </c>
      <c r="AD32" s="67"/>
      <c r="AE32" s="91"/>
      <c r="AF32" s="4">
        <v>27.8</v>
      </c>
    </row>
    <row r="33" spans="5:32" ht="13.15" customHeight="1" x14ac:dyDescent="0.25">
      <c r="E33" s="97" t="s">
        <v>44</v>
      </c>
      <c r="F33" s="67"/>
      <c r="G33" s="67"/>
      <c r="H33" s="67"/>
      <c r="I33" s="94"/>
      <c r="J33" s="119">
        <v>24.2</v>
      </c>
      <c r="K33" s="91"/>
      <c r="L33" s="119">
        <v>24.5</v>
      </c>
      <c r="M33" s="91"/>
      <c r="N33" s="119">
        <v>24.6</v>
      </c>
      <c r="O33" s="91"/>
      <c r="P33" s="119">
        <v>24.9</v>
      </c>
      <c r="Q33" s="67"/>
      <c r="R33" s="91"/>
      <c r="S33" s="119">
        <v>25</v>
      </c>
      <c r="T33" s="91"/>
      <c r="U33" s="119">
        <v>14.7</v>
      </c>
      <c r="V33" s="91"/>
      <c r="W33" s="119">
        <v>14.8</v>
      </c>
      <c r="X33" s="67"/>
      <c r="Y33" s="67"/>
      <c r="Z33" s="67"/>
      <c r="AA33" s="91"/>
      <c r="AB33" s="9">
        <v>14.9</v>
      </c>
      <c r="AC33" s="98">
        <v>15</v>
      </c>
      <c r="AD33" s="67"/>
      <c r="AE33" s="91"/>
      <c r="AF33" s="10">
        <v>15.2</v>
      </c>
    </row>
    <row r="34" spans="5:32" ht="20.25" customHeight="1" x14ac:dyDescent="0.25">
      <c r="E34" s="93" t="s">
        <v>948</v>
      </c>
      <c r="F34" s="67"/>
      <c r="G34" s="67"/>
      <c r="H34" s="67"/>
      <c r="I34" s="94"/>
      <c r="J34" s="117">
        <v>1.2</v>
      </c>
      <c r="K34" s="91"/>
      <c r="L34" s="117">
        <v>1.2</v>
      </c>
      <c r="M34" s="91"/>
      <c r="N34" s="117">
        <v>1.2</v>
      </c>
      <c r="O34" s="91"/>
      <c r="P34" s="117">
        <v>1.2</v>
      </c>
      <c r="Q34" s="67"/>
      <c r="R34" s="91"/>
      <c r="S34" s="117">
        <v>1.3</v>
      </c>
      <c r="T34" s="91"/>
      <c r="U34" s="117">
        <v>0.7</v>
      </c>
      <c r="V34" s="91"/>
      <c r="W34" s="117">
        <v>0.7</v>
      </c>
      <c r="X34" s="67"/>
      <c r="Y34" s="67"/>
      <c r="Z34" s="67"/>
      <c r="AA34" s="91"/>
      <c r="AB34" s="5">
        <v>0.7</v>
      </c>
      <c r="AC34" s="95">
        <v>0.8</v>
      </c>
      <c r="AD34" s="67"/>
      <c r="AE34" s="91"/>
      <c r="AF34" s="6">
        <v>0.8</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4.5</v>
      </c>
      <c r="K39" s="91"/>
      <c r="L39" s="116">
        <v>4.5</v>
      </c>
      <c r="M39" s="91"/>
      <c r="N39" s="116">
        <v>4.5</v>
      </c>
      <c r="O39" s="91"/>
      <c r="P39" s="116">
        <v>4.5</v>
      </c>
      <c r="Q39" s="67"/>
      <c r="R39" s="91"/>
      <c r="S39" s="116">
        <v>4.5</v>
      </c>
      <c r="T39" s="91"/>
      <c r="U39" s="116">
        <v>4.5</v>
      </c>
      <c r="V39" s="91"/>
      <c r="W39" s="116">
        <v>4.5</v>
      </c>
      <c r="X39" s="67"/>
      <c r="Y39" s="67"/>
      <c r="Z39" s="67"/>
      <c r="AA39" s="91"/>
      <c r="AB39" s="3">
        <v>4.5</v>
      </c>
      <c r="AC39" s="92">
        <v>4.5</v>
      </c>
      <c r="AD39" s="67"/>
      <c r="AE39" s="91"/>
      <c r="AF39" s="4">
        <v>4.5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0">
        <v>30</v>
      </c>
      <c r="V43" s="121"/>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aD9Dfr8Tz7mBEvMcoNGs4ixNxxPavGHiDWRmaU4Usv70giEta7I1w8pE4+6e9SkGIFwft7e+ROFSeaA6UHMEg==" saltValue="+rBynojTyfwiOSsjlwSbi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0379DF8-7D6B-4608-A219-8C1FD6DCEEFE}"/>
    <hyperlink ref="E53" location="INDEX!A1" display="Return to Index" xr:uid="{B846F3D1-F0B7-46C6-BB7A-4BC39781A4C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BOHL - Bohle (66/11kV)</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294"/>
  <dimension ref="B1:AI51"/>
  <sheetViews>
    <sheetView showGridLines="0" topLeftCell="A1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2038</v>
      </c>
      <c r="I3" s="69"/>
      <c r="J3" s="69"/>
      <c r="K3" s="69"/>
      <c r="L3" s="69"/>
      <c r="M3" s="69"/>
      <c r="N3" s="69"/>
      <c r="O3" s="69"/>
      <c r="P3" s="69"/>
      <c r="Q3" s="69"/>
      <c r="R3" s="69"/>
      <c r="U3" s="71" t="s">
        <v>929</v>
      </c>
      <c r="V3" s="69"/>
      <c r="X3" s="72" t="s">
        <v>2039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977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2040</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2041</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223.1</v>
      </c>
      <c r="J24" s="91"/>
      <c r="K24" s="116">
        <v>223.1</v>
      </c>
      <c r="L24" s="91"/>
      <c r="M24" s="116">
        <v>223.1</v>
      </c>
      <c r="N24" s="91"/>
      <c r="O24" s="116">
        <v>223.1</v>
      </c>
      <c r="P24" s="67"/>
      <c r="Q24" s="91"/>
      <c r="R24" s="116">
        <v>223.1</v>
      </c>
      <c r="S24" s="91"/>
      <c r="T24" s="116">
        <v>241.4</v>
      </c>
      <c r="U24" s="91"/>
      <c r="V24" s="116">
        <v>241.4</v>
      </c>
      <c r="W24" s="67"/>
      <c r="X24" s="67"/>
      <c r="Y24" s="67"/>
      <c r="Z24" s="91"/>
      <c r="AA24" s="3">
        <v>241.4</v>
      </c>
      <c r="AB24" s="92">
        <v>241.4</v>
      </c>
      <c r="AC24" s="67"/>
      <c r="AD24" s="91"/>
      <c r="AE24" s="4">
        <v>241.4</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64.7</v>
      </c>
      <c r="J26" s="91"/>
      <c r="K26" s="116">
        <v>65.3</v>
      </c>
      <c r="L26" s="91"/>
      <c r="M26" s="116">
        <v>65.8</v>
      </c>
      <c r="N26" s="91"/>
      <c r="O26" s="116">
        <v>66.2</v>
      </c>
      <c r="P26" s="67"/>
      <c r="Q26" s="91"/>
      <c r="R26" s="116">
        <v>66.2</v>
      </c>
      <c r="S26" s="91"/>
      <c r="T26" s="116">
        <v>59.2</v>
      </c>
      <c r="U26" s="91"/>
      <c r="V26" s="116">
        <v>59.5</v>
      </c>
      <c r="W26" s="67"/>
      <c r="X26" s="67"/>
      <c r="Y26" s="67"/>
      <c r="Z26" s="91"/>
      <c r="AA26" s="3">
        <v>60.2</v>
      </c>
      <c r="AB26" s="92">
        <v>60.7</v>
      </c>
      <c r="AC26" s="67"/>
      <c r="AD26" s="91"/>
      <c r="AE26" s="4">
        <v>61.2</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0.97199999999999998</v>
      </c>
      <c r="J29" s="91"/>
      <c r="K29" s="118">
        <v>0.97199999999999998</v>
      </c>
      <c r="L29" s="91"/>
      <c r="M29" s="118">
        <v>0.97199999999999998</v>
      </c>
      <c r="N29" s="91"/>
      <c r="O29" s="118">
        <v>0.97199999999999998</v>
      </c>
      <c r="P29" s="67"/>
      <c r="Q29" s="91"/>
      <c r="R29" s="118">
        <v>0.97199999999999998</v>
      </c>
      <c r="S29" s="91"/>
      <c r="T29" s="118">
        <v>0.98</v>
      </c>
      <c r="U29" s="91"/>
      <c r="V29" s="118">
        <v>0.98</v>
      </c>
      <c r="W29" s="67"/>
      <c r="X29" s="67"/>
      <c r="Y29" s="67"/>
      <c r="Z29" s="91"/>
      <c r="AA29" s="7">
        <v>0.98</v>
      </c>
      <c r="AB29" s="96">
        <v>0.98</v>
      </c>
      <c r="AC29" s="67"/>
      <c r="AD29" s="91"/>
      <c r="AE29" s="8">
        <v>0.98</v>
      </c>
    </row>
    <row r="30" spans="4:31" ht="13.15" customHeight="1" x14ac:dyDescent="0.25">
      <c r="E30" s="93" t="s">
        <v>40</v>
      </c>
      <c r="F30" s="67"/>
      <c r="G30" s="67"/>
      <c r="H30" s="94"/>
      <c r="I30" s="116">
        <v>132.4</v>
      </c>
      <c r="J30" s="91"/>
      <c r="K30" s="116">
        <v>132.4</v>
      </c>
      <c r="L30" s="91"/>
      <c r="M30" s="116">
        <v>132.4</v>
      </c>
      <c r="N30" s="91"/>
      <c r="O30" s="116">
        <v>132.4</v>
      </c>
      <c r="P30" s="67"/>
      <c r="Q30" s="91"/>
      <c r="R30" s="116">
        <v>132.4</v>
      </c>
      <c r="S30" s="91"/>
      <c r="T30" s="116">
        <v>140.1</v>
      </c>
      <c r="U30" s="91"/>
      <c r="V30" s="116">
        <v>140.1</v>
      </c>
      <c r="W30" s="67"/>
      <c r="X30" s="67"/>
      <c r="Y30" s="67"/>
      <c r="Z30" s="91"/>
      <c r="AA30" s="3">
        <v>140.1</v>
      </c>
      <c r="AB30" s="92">
        <v>140.1</v>
      </c>
      <c r="AC30" s="67"/>
      <c r="AD30" s="91"/>
      <c r="AE30" s="4">
        <v>140.1</v>
      </c>
    </row>
    <row r="31" spans="4:31" ht="13.15" customHeight="1" x14ac:dyDescent="0.25">
      <c r="E31" s="97" t="s">
        <v>44</v>
      </c>
      <c r="F31" s="67"/>
      <c r="G31" s="67"/>
      <c r="H31" s="94"/>
      <c r="I31" s="119">
        <v>63.5</v>
      </c>
      <c r="J31" s="91"/>
      <c r="K31" s="119">
        <v>64.099999999999994</v>
      </c>
      <c r="L31" s="91"/>
      <c r="M31" s="119">
        <v>64.599999999999994</v>
      </c>
      <c r="N31" s="91"/>
      <c r="O31" s="119">
        <v>65</v>
      </c>
      <c r="P31" s="67"/>
      <c r="Q31" s="91"/>
      <c r="R31" s="119">
        <v>65</v>
      </c>
      <c r="S31" s="91"/>
      <c r="T31" s="119">
        <v>57.9</v>
      </c>
      <c r="U31" s="91"/>
      <c r="V31" s="119">
        <v>58.3</v>
      </c>
      <c r="W31" s="67"/>
      <c r="X31" s="67"/>
      <c r="Y31" s="67"/>
      <c r="Z31" s="91"/>
      <c r="AA31" s="9">
        <v>58.9</v>
      </c>
      <c r="AB31" s="98">
        <v>59.4</v>
      </c>
      <c r="AC31" s="67"/>
      <c r="AD31" s="91"/>
      <c r="AE31" s="10">
        <v>59.9</v>
      </c>
    </row>
    <row r="32" spans="4:31" ht="20.25" customHeight="1" x14ac:dyDescent="0.25">
      <c r="E32" s="93" t="s">
        <v>948</v>
      </c>
      <c r="F32" s="67"/>
      <c r="G32" s="67"/>
      <c r="H32" s="94"/>
      <c r="I32" s="117">
        <v>3.2</v>
      </c>
      <c r="J32" s="91"/>
      <c r="K32" s="117">
        <v>3.2</v>
      </c>
      <c r="L32" s="91"/>
      <c r="M32" s="117">
        <v>3.2</v>
      </c>
      <c r="N32" s="91"/>
      <c r="O32" s="117">
        <v>3.3</v>
      </c>
      <c r="P32" s="67"/>
      <c r="Q32" s="91"/>
      <c r="R32" s="117">
        <v>3.3</v>
      </c>
      <c r="S32" s="91"/>
      <c r="T32" s="117">
        <v>2.9</v>
      </c>
      <c r="U32" s="91"/>
      <c r="V32" s="117">
        <v>2.9</v>
      </c>
      <c r="W32" s="67"/>
      <c r="X32" s="67"/>
      <c r="Y32" s="67"/>
      <c r="Z32" s="91"/>
      <c r="AA32" s="5">
        <v>2.9</v>
      </c>
      <c r="AB32" s="95">
        <v>3</v>
      </c>
      <c r="AC32" s="67"/>
      <c r="AD32" s="91"/>
      <c r="AE32" s="6">
        <v>3</v>
      </c>
    </row>
    <row r="33" spans="5:31" ht="20.25" customHeight="1" x14ac:dyDescent="0.25">
      <c r="E33" s="93" t="s">
        <v>949</v>
      </c>
      <c r="F33" s="67"/>
      <c r="G33" s="67"/>
      <c r="H33" s="94"/>
      <c r="I33" s="117" t="s">
        <v>2042</v>
      </c>
      <c r="J33" s="91"/>
      <c r="K33" s="117" t="s">
        <v>2042</v>
      </c>
      <c r="L33" s="91"/>
      <c r="M33" s="117" t="s">
        <v>2042</v>
      </c>
      <c r="N33" s="91"/>
      <c r="O33" s="117" t="s">
        <v>2042</v>
      </c>
      <c r="P33" s="67"/>
      <c r="Q33" s="91"/>
      <c r="R33" s="117" t="s">
        <v>2042</v>
      </c>
      <c r="S33" s="91"/>
      <c r="T33" s="117" t="s">
        <v>2042</v>
      </c>
      <c r="U33" s="91"/>
      <c r="V33" s="117" t="s">
        <v>2042</v>
      </c>
      <c r="W33" s="67"/>
      <c r="X33" s="67"/>
      <c r="Y33" s="67"/>
      <c r="Z33" s="91"/>
      <c r="AA33" s="5" t="s">
        <v>2042</v>
      </c>
      <c r="AB33" s="95" t="s">
        <v>2042</v>
      </c>
      <c r="AC33" s="67"/>
      <c r="AD33" s="91"/>
      <c r="AE33" s="6" t="s">
        <v>2042</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133" t="s">
        <v>951</v>
      </c>
      <c r="F41" s="134"/>
      <c r="G41" s="134"/>
      <c r="H41" s="135"/>
      <c r="I41" s="160">
        <v>160</v>
      </c>
      <c r="J41" s="161"/>
      <c r="K41" s="160">
        <v>160</v>
      </c>
      <c r="L41" s="161"/>
      <c r="M41" s="160">
        <v>160</v>
      </c>
      <c r="N41" s="161"/>
      <c r="O41" s="160">
        <v>160</v>
      </c>
      <c r="P41" s="134"/>
      <c r="Q41" s="161"/>
      <c r="R41" s="160">
        <v>160</v>
      </c>
      <c r="S41" s="161"/>
      <c r="T41" s="160">
        <v>160</v>
      </c>
      <c r="U41" s="161"/>
      <c r="V41" s="160">
        <v>160</v>
      </c>
      <c r="W41" s="134"/>
      <c r="X41" s="134"/>
      <c r="Y41" s="134"/>
      <c r="Z41" s="161"/>
      <c r="AA41" s="28">
        <v>160</v>
      </c>
      <c r="AB41" s="162">
        <v>160</v>
      </c>
      <c r="AC41" s="134"/>
      <c r="AD41" s="161"/>
      <c r="AE41" s="29">
        <v>160</v>
      </c>
    </row>
    <row r="42" spans="5:31" x14ac:dyDescent="0.25">
      <c r="E42" s="133" t="s">
        <v>85</v>
      </c>
      <c r="F42" s="134"/>
      <c r="G42" s="134"/>
      <c r="H42" s="135"/>
      <c r="I42" s="160">
        <v>80</v>
      </c>
      <c r="J42" s="161"/>
      <c r="K42" s="160">
        <v>80</v>
      </c>
      <c r="L42" s="161"/>
      <c r="M42" s="160">
        <v>80</v>
      </c>
      <c r="N42" s="161"/>
      <c r="O42" s="160">
        <v>80</v>
      </c>
      <c r="P42" s="134"/>
      <c r="Q42" s="161"/>
      <c r="R42" s="160">
        <v>80</v>
      </c>
      <c r="S42" s="161"/>
      <c r="T42" s="160">
        <v>80</v>
      </c>
      <c r="U42" s="161"/>
      <c r="V42" s="160">
        <v>80</v>
      </c>
      <c r="W42" s="134"/>
      <c r="X42" s="134"/>
      <c r="Y42" s="134"/>
      <c r="Z42" s="161"/>
      <c r="AA42" s="28">
        <v>80</v>
      </c>
      <c r="AB42" s="162">
        <v>80</v>
      </c>
      <c r="AC42" s="134"/>
      <c r="AD42" s="161"/>
      <c r="AE42" s="29">
        <v>80</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8qI5cbEVGSC87w47dCa+EyOVwZ5S5wjwOfPrqGSwKZd7nwuccH6s8AilVXLvxFDp7e3IztZyZVBt6NvK5PVatw==" saltValue="Eng2lKntZPmy0zowudFWYA=="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5A8D41AF-ACA0-41EC-8A18-79D486F7BD6D}"/>
    <hyperlink ref="E51" location="INDEX!A1" display="Return to Index" xr:uid="{8E114087-3FC3-473C-9093-EBD1F846C2D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T198 - Broadlea BSP (132/66kV)</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61"/>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2043</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2045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2046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50.4</v>
      </c>
      <c r="K26" s="91"/>
      <c r="L26" s="116">
        <v>50.4</v>
      </c>
      <c r="M26" s="91"/>
      <c r="N26" s="116">
        <v>50.4</v>
      </c>
      <c r="O26" s="91"/>
      <c r="P26" s="116">
        <v>50.4</v>
      </c>
      <c r="Q26" s="67"/>
      <c r="R26" s="91"/>
      <c r="S26" s="116">
        <v>50.4</v>
      </c>
      <c r="T26" s="91"/>
      <c r="U26" s="116">
        <v>56.6</v>
      </c>
      <c r="V26" s="91"/>
      <c r="W26" s="116">
        <v>56.6</v>
      </c>
      <c r="X26" s="67"/>
      <c r="Y26" s="67"/>
      <c r="Z26" s="67"/>
      <c r="AA26" s="91"/>
      <c r="AB26" s="3">
        <v>56.6</v>
      </c>
      <c r="AC26" s="92">
        <v>56.6</v>
      </c>
      <c r="AD26" s="67"/>
      <c r="AE26" s="91"/>
      <c r="AF26" s="4">
        <v>56.6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15.4</v>
      </c>
      <c r="K28" s="91"/>
      <c r="L28" s="116">
        <v>15.7</v>
      </c>
      <c r="M28" s="91"/>
      <c r="N28" s="116">
        <v>16</v>
      </c>
      <c r="O28" s="91"/>
      <c r="P28" s="116">
        <v>16.3</v>
      </c>
      <c r="Q28" s="67"/>
      <c r="R28" s="91"/>
      <c r="S28" s="116">
        <v>16.600000000000001</v>
      </c>
      <c r="T28" s="91"/>
      <c r="U28" s="116">
        <v>10.1</v>
      </c>
      <c r="V28" s="91"/>
      <c r="W28" s="116">
        <v>10.3</v>
      </c>
      <c r="X28" s="67"/>
      <c r="Y28" s="67"/>
      <c r="Z28" s="67"/>
      <c r="AA28" s="91"/>
      <c r="AB28" s="3">
        <v>10.5</v>
      </c>
      <c r="AC28" s="92">
        <v>10.7</v>
      </c>
      <c r="AD28" s="67"/>
      <c r="AE28" s="91"/>
      <c r="AF28" s="4">
        <v>10.9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0.97199999999999998</v>
      </c>
      <c r="K31" s="91"/>
      <c r="L31" s="118">
        <v>0.97199999999999998</v>
      </c>
      <c r="M31" s="91"/>
      <c r="N31" s="118">
        <v>0.97199999999999998</v>
      </c>
      <c r="O31" s="91"/>
      <c r="P31" s="118">
        <v>0.97199999999999998</v>
      </c>
      <c r="Q31" s="67"/>
      <c r="R31" s="91"/>
      <c r="S31" s="118">
        <v>0.97199999999999998</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27.4</v>
      </c>
      <c r="K32" s="91"/>
      <c r="L32" s="116">
        <v>27.4</v>
      </c>
      <c r="M32" s="91"/>
      <c r="N32" s="116">
        <v>27.4</v>
      </c>
      <c r="O32" s="91"/>
      <c r="P32" s="116">
        <v>27.4</v>
      </c>
      <c r="Q32" s="67"/>
      <c r="R32" s="91"/>
      <c r="S32" s="116">
        <v>27.4</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14.2</v>
      </c>
      <c r="K33" s="91"/>
      <c r="L33" s="119">
        <v>14.4</v>
      </c>
      <c r="M33" s="91"/>
      <c r="N33" s="119">
        <v>14.7</v>
      </c>
      <c r="O33" s="91"/>
      <c r="P33" s="119">
        <v>15</v>
      </c>
      <c r="Q33" s="67"/>
      <c r="R33" s="91"/>
      <c r="S33" s="119">
        <v>15.3</v>
      </c>
      <c r="T33" s="91"/>
      <c r="U33" s="119">
        <v>9.6</v>
      </c>
      <c r="V33" s="91"/>
      <c r="W33" s="119">
        <v>9.6999999999999993</v>
      </c>
      <c r="X33" s="67"/>
      <c r="Y33" s="67"/>
      <c r="Z33" s="67"/>
      <c r="AA33" s="91"/>
      <c r="AB33" s="9">
        <v>9.9</v>
      </c>
      <c r="AC33" s="98">
        <v>10.1</v>
      </c>
      <c r="AD33" s="67"/>
      <c r="AE33" s="91"/>
      <c r="AF33" s="10">
        <v>10.3</v>
      </c>
    </row>
    <row r="34" spans="5:32" ht="20.25" customHeight="1" x14ac:dyDescent="0.25">
      <c r="E34" s="93" t="s">
        <v>948</v>
      </c>
      <c r="F34" s="67"/>
      <c r="G34" s="67"/>
      <c r="H34" s="67"/>
      <c r="I34" s="94"/>
      <c r="J34" s="117">
        <v>0.7</v>
      </c>
      <c r="K34" s="91"/>
      <c r="L34" s="117">
        <v>0.7</v>
      </c>
      <c r="M34" s="91"/>
      <c r="N34" s="117">
        <v>0.7</v>
      </c>
      <c r="O34" s="91"/>
      <c r="P34" s="117">
        <v>0.8</v>
      </c>
      <c r="Q34" s="67"/>
      <c r="R34" s="91"/>
      <c r="S34" s="117">
        <v>0.8</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1410</v>
      </c>
      <c r="K35" s="91"/>
      <c r="L35" s="117" t="s">
        <v>1410</v>
      </c>
      <c r="M35" s="91"/>
      <c r="N35" s="117" t="s">
        <v>1410</v>
      </c>
      <c r="O35" s="91"/>
      <c r="P35" s="117" t="s">
        <v>1410</v>
      </c>
      <c r="Q35" s="67"/>
      <c r="R35" s="91"/>
      <c r="S35" s="117" t="s">
        <v>1410</v>
      </c>
      <c r="T35" s="91"/>
      <c r="U35" s="117" t="s">
        <v>1410</v>
      </c>
      <c r="V35" s="91"/>
      <c r="W35" s="117" t="s">
        <v>1410</v>
      </c>
      <c r="X35" s="67"/>
      <c r="Y35" s="67"/>
      <c r="Z35" s="67"/>
      <c r="AA35" s="91"/>
      <c r="AB35" s="5" t="s">
        <v>1410</v>
      </c>
      <c r="AC35" s="95" t="s">
        <v>1410</v>
      </c>
      <c r="AD35" s="67"/>
      <c r="AE35" s="91"/>
      <c r="AF35" s="6" t="s">
        <v>1410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nbGx+uivHThfwyxPP0CNzH31G6c2nE+Nrwi3apjXPfHwpprYHH/etf4qNGuntdGKtEKDY91YJyBxQqRsxUoAA==" saltValue="r6l1rEoEfmOiXpbLT8mFU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829AFDD-EC38-47A8-83B5-ED6176ED41FC}"/>
    <hyperlink ref="E53" location="INDEX!A1" display="Return to Index" xr:uid="{2B2583DD-B23F-4CA1-A911-77A62743B31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TANB - Tanby (66/22kV)</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62"/>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2047</v>
      </c>
      <c r="J3" s="69"/>
      <c r="K3" s="69"/>
      <c r="L3" s="69"/>
      <c r="M3" s="69"/>
      <c r="N3" s="69"/>
      <c r="O3" s="69"/>
      <c r="P3" s="69"/>
      <c r="Q3" s="69"/>
      <c r="R3" s="69"/>
      <c r="S3" s="69"/>
      <c r="V3" s="71" t="s">
        <v>929</v>
      </c>
      <c r="W3" s="69"/>
      <c r="Y3" s="72" t="s">
        <v>1645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2048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2049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v>
      </c>
      <c r="K26" s="91"/>
      <c r="L26" s="116">
        <v>2</v>
      </c>
      <c r="M26" s="91"/>
      <c r="N26" s="116">
        <v>2</v>
      </c>
      <c r="O26" s="91"/>
      <c r="P26" s="116">
        <v>2</v>
      </c>
      <c r="Q26" s="67"/>
      <c r="R26" s="91"/>
      <c r="S26" s="116">
        <v>2</v>
      </c>
      <c r="T26" s="91"/>
      <c r="U26" s="116">
        <v>2</v>
      </c>
      <c r="V26" s="91"/>
      <c r="W26" s="116">
        <v>2</v>
      </c>
      <c r="X26" s="67"/>
      <c r="Y26" s="67"/>
      <c r="Z26" s="67"/>
      <c r="AA26" s="91"/>
      <c r="AB26" s="3">
        <v>2</v>
      </c>
      <c r="AC26" s="92">
        <v>2</v>
      </c>
      <c r="AD26" s="67"/>
      <c r="AE26" s="91"/>
      <c r="AF26" s="4">
        <v>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v>
      </c>
      <c r="M28" s="91"/>
      <c r="N28" s="116">
        <v>1.6</v>
      </c>
      <c r="O28" s="91"/>
      <c r="P28" s="116">
        <v>1.6</v>
      </c>
      <c r="Q28" s="67"/>
      <c r="R28" s="91"/>
      <c r="S28" s="116">
        <v>1.6</v>
      </c>
      <c r="T28" s="91"/>
      <c r="U28" s="116">
        <v>1.4</v>
      </c>
      <c r="V28" s="91"/>
      <c r="W28" s="116">
        <v>1.4</v>
      </c>
      <c r="X28" s="67"/>
      <c r="Y28" s="67"/>
      <c r="Z28" s="67"/>
      <c r="AA28" s="91"/>
      <c r="AB28" s="3">
        <v>1.4</v>
      </c>
      <c r="AC28" s="92">
        <v>1.4</v>
      </c>
      <c r="AD28" s="67"/>
      <c r="AE28" s="91"/>
      <c r="AF28" s="4">
        <v>1.5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0.95799999999999996</v>
      </c>
      <c r="K31" s="91"/>
      <c r="L31" s="118">
        <v>0.95799999999999996</v>
      </c>
      <c r="M31" s="91"/>
      <c r="N31" s="118">
        <v>0.96499999999999997</v>
      </c>
      <c r="O31" s="91"/>
      <c r="P31" s="118">
        <v>0.96499999999999997</v>
      </c>
      <c r="Q31" s="67"/>
      <c r="R31" s="91"/>
      <c r="S31" s="118">
        <v>0.96499999999999997</v>
      </c>
      <c r="T31" s="91"/>
      <c r="U31" s="118">
        <v>0.99</v>
      </c>
      <c r="V31" s="91"/>
      <c r="W31" s="118">
        <v>0.99</v>
      </c>
      <c r="X31" s="67"/>
      <c r="Y31" s="67"/>
      <c r="Z31" s="67"/>
      <c r="AA31" s="91"/>
      <c r="AB31" s="7">
        <v>0.99</v>
      </c>
      <c r="AC31" s="96">
        <v>0.99</v>
      </c>
      <c r="AD31" s="67"/>
      <c r="AE31" s="91"/>
      <c r="AF31" s="8">
        <v>0.99099999999999999</v>
      </c>
    </row>
    <row r="32" spans="4:32" ht="13.15" customHeight="1" x14ac:dyDescent="0.25">
      <c r="E32" s="93" t="s">
        <v>40</v>
      </c>
      <c r="F32" s="67"/>
      <c r="G32" s="67"/>
      <c r="H32" s="67"/>
      <c r="I32" s="94"/>
      <c r="J32" s="116">
        <v>1</v>
      </c>
      <c r="K32" s="91"/>
      <c r="L32" s="116">
        <v>1</v>
      </c>
      <c r="M32" s="91"/>
      <c r="N32" s="116">
        <v>1</v>
      </c>
      <c r="O32" s="91"/>
      <c r="P32" s="116">
        <v>1</v>
      </c>
      <c r="Q32" s="67"/>
      <c r="R32" s="91"/>
      <c r="S32" s="116">
        <v>1</v>
      </c>
      <c r="T32" s="91"/>
      <c r="U32" s="116">
        <v>1</v>
      </c>
      <c r="V32" s="91"/>
      <c r="W32" s="116">
        <v>1</v>
      </c>
      <c r="X32" s="67"/>
      <c r="Y32" s="67"/>
      <c r="Z32" s="67"/>
      <c r="AA32" s="91"/>
      <c r="AB32" s="3">
        <v>1</v>
      </c>
      <c r="AC32" s="92">
        <v>1</v>
      </c>
      <c r="AD32" s="67"/>
      <c r="AE32" s="91"/>
      <c r="AF32" s="4">
        <v>1</v>
      </c>
    </row>
    <row r="33" spans="5:32" ht="13.15" customHeight="1" x14ac:dyDescent="0.25">
      <c r="E33" s="97" t="s">
        <v>44</v>
      </c>
      <c r="F33" s="67"/>
      <c r="G33" s="67"/>
      <c r="H33" s="67"/>
      <c r="I33" s="94"/>
      <c r="J33" s="119">
        <v>1.5</v>
      </c>
      <c r="K33" s="91"/>
      <c r="L33" s="119">
        <v>1.5</v>
      </c>
      <c r="M33" s="91"/>
      <c r="N33" s="119">
        <v>1.6</v>
      </c>
      <c r="O33" s="91"/>
      <c r="P33" s="119">
        <v>1.6</v>
      </c>
      <c r="Q33" s="67"/>
      <c r="R33" s="91"/>
      <c r="S33" s="119">
        <v>1.6</v>
      </c>
      <c r="T33" s="91"/>
      <c r="U33" s="119">
        <v>1.3</v>
      </c>
      <c r="V33" s="91"/>
      <c r="W33" s="119">
        <v>1.3</v>
      </c>
      <c r="X33" s="67"/>
      <c r="Y33" s="67"/>
      <c r="Z33" s="67"/>
      <c r="AA33" s="91"/>
      <c r="AB33" s="9">
        <v>1.3</v>
      </c>
      <c r="AC33" s="98">
        <v>1.3</v>
      </c>
      <c r="AD33" s="67"/>
      <c r="AE33" s="91"/>
      <c r="AF33" s="10">
        <v>1.4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6">
        <v>0.5</v>
      </c>
      <c r="K36" s="91"/>
      <c r="L36" s="116">
        <v>0.5</v>
      </c>
      <c r="M36" s="91"/>
      <c r="N36" s="116">
        <v>0.6</v>
      </c>
      <c r="O36" s="91"/>
      <c r="P36" s="116">
        <v>0.6</v>
      </c>
      <c r="Q36" s="67"/>
      <c r="R36" s="91"/>
      <c r="S36" s="116">
        <v>0.6</v>
      </c>
      <c r="T36" s="91"/>
      <c r="U36" s="116">
        <v>0.3</v>
      </c>
      <c r="V36" s="91"/>
      <c r="W36" s="116">
        <v>0.3</v>
      </c>
      <c r="X36" s="67"/>
      <c r="Y36" s="67"/>
      <c r="Z36" s="67"/>
      <c r="AA36" s="91"/>
      <c r="AB36" s="3">
        <v>0.3</v>
      </c>
      <c r="AC36" s="92">
        <v>0.3</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0.6</v>
      </c>
      <c r="K40" s="91"/>
      <c r="L40" s="116">
        <v>0.6</v>
      </c>
      <c r="M40" s="91"/>
      <c r="N40" s="116">
        <v>0.6</v>
      </c>
      <c r="O40" s="91"/>
      <c r="P40" s="116">
        <v>0.6</v>
      </c>
      <c r="Q40" s="67"/>
      <c r="R40" s="91"/>
      <c r="S40" s="116">
        <v>0.6</v>
      </c>
      <c r="T40" s="91"/>
      <c r="U40" s="116">
        <v>0.6</v>
      </c>
      <c r="V40" s="91"/>
      <c r="W40" s="116">
        <v>0.6</v>
      </c>
      <c r="X40" s="67"/>
      <c r="Y40" s="67"/>
      <c r="Z40" s="67"/>
      <c r="AA40" s="91"/>
      <c r="AB40" s="3">
        <v>0.6</v>
      </c>
      <c r="AC40" s="92">
        <v>0.6</v>
      </c>
      <c r="AD40" s="67"/>
      <c r="AE40" s="91"/>
      <c r="AF40" s="4">
        <v>0.6</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v8q8it3O9rhzElB2jWK7JPi9UmjyI9GneBKFQ35y03r4J3PT4x/KP9AR/af0gAgYp3JbFJQIAOAXqyAQbpeGA==" saltValue="zu0PA8wekCyFio3PHPqFT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EF30CC6-34EE-4AF5-9D14-16D6C63FB265}"/>
    <hyperlink ref="E53" location="INDEX!A1" display="Return to Index" xr:uid="{E5B8C379-4397-4D0B-8739-C2E3019714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TARA - Tara (33/11kV)</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63"/>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2051</v>
      </c>
      <c r="J3" s="69"/>
      <c r="K3" s="69"/>
      <c r="L3" s="69"/>
      <c r="M3" s="69"/>
      <c r="N3" s="69"/>
      <c r="O3" s="69"/>
      <c r="P3" s="69"/>
      <c r="Q3" s="69"/>
      <c r="R3" s="69"/>
      <c r="S3" s="69"/>
      <c r="V3" s="71" t="s">
        <v>929</v>
      </c>
      <c r="W3" s="69"/>
      <c r="Y3" s="72" t="s">
        <v>2052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16.600000000000001</v>
      </c>
      <c r="K26" s="91"/>
      <c r="L26" s="116">
        <v>16.600000000000001</v>
      </c>
      <c r="M26" s="91"/>
      <c r="N26" s="116">
        <v>16.600000000000001</v>
      </c>
      <c r="O26" s="91"/>
      <c r="P26" s="116">
        <v>16.600000000000001</v>
      </c>
      <c r="Q26" s="67"/>
      <c r="R26" s="91"/>
      <c r="S26" s="116">
        <v>16.600000000000001</v>
      </c>
      <c r="T26" s="91"/>
      <c r="U26" s="116">
        <v>18.2</v>
      </c>
      <c r="V26" s="91"/>
      <c r="W26" s="116">
        <v>18.2</v>
      </c>
      <c r="X26" s="67"/>
      <c r="Y26" s="67"/>
      <c r="Z26" s="67"/>
      <c r="AA26" s="91"/>
      <c r="AB26" s="3">
        <v>18.2</v>
      </c>
      <c r="AC26" s="92">
        <v>18.2</v>
      </c>
      <c r="AD26" s="67"/>
      <c r="AE26" s="91"/>
      <c r="AF26" s="4">
        <v>18.2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12.9</v>
      </c>
      <c r="K28" s="91"/>
      <c r="L28" s="116">
        <v>13</v>
      </c>
      <c r="M28" s="91"/>
      <c r="N28" s="116">
        <v>13</v>
      </c>
      <c r="O28" s="91"/>
      <c r="P28" s="116">
        <v>13.1</v>
      </c>
      <c r="Q28" s="67"/>
      <c r="R28" s="91"/>
      <c r="S28" s="116">
        <v>13.1</v>
      </c>
      <c r="T28" s="91"/>
      <c r="U28" s="116">
        <v>10.6</v>
      </c>
      <c r="V28" s="91"/>
      <c r="W28" s="116">
        <v>11.5</v>
      </c>
      <c r="X28" s="67"/>
      <c r="Y28" s="67"/>
      <c r="Z28" s="67"/>
      <c r="AA28" s="91"/>
      <c r="AB28" s="3">
        <v>11.7</v>
      </c>
      <c r="AC28" s="92">
        <v>11.7</v>
      </c>
      <c r="AD28" s="67"/>
      <c r="AE28" s="91"/>
      <c r="AF28" s="4">
        <v>11.8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11.4</v>
      </c>
      <c r="K32" s="91"/>
      <c r="L32" s="116">
        <v>11.4</v>
      </c>
      <c r="M32" s="91"/>
      <c r="N32" s="116">
        <v>11.4</v>
      </c>
      <c r="O32" s="91"/>
      <c r="P32" s="116">
        <v>11.4</v>
      </c>
      <c r="Q32" s="67"/>
      <c r="R32" s="91"/>
      <c r="S32" s="116">
        <v>11.4</v>
      </c>
      <c r="T32" s="91"/>
      <c r="U32" s="116">
        <v>12.5</v>
      </c>
      <c r="V32" s="91"/>
      <c r="W32" s="116">
        <v>12.5</v>
      </c>
      <c r="X32" s="67"/>
      <c r="Y32" s="67"/>
      <c r="Z32" s="67"/>
      <c r="AA32" s="91"/>
      <c r="AB32" s="3">
        <v>12.5</v>
      </c>
      <c r="AC32" s="92">
        <v>12.5</v>
      </c>
      <c r="AD32" s="67"/>
      <c r="AE32" s="91"/>
      <c r="AF32" s="4">
        <v>12.5</v>
      </c>
    </row>
    <row r="33" spans="5:32" ht="13.15" customHeight="1" x14ac:dyDescent="0.25">
      <c r="E33" s="97" t="s">
        <v>44</v>
      </c>
      <c r="F33" s="67"/>
      <c r="G33" s="67"/>
      <c r="H33" s="67"/>
      <c r="I33" s="94"/>
      <c r="J33" s="119">
        <v>12.5</v>
      </c>
      <c r="K33" s="91"/>
      <c r="L33" s="119">
        <v>12.5</v>
      </c>
      <c r="M33" s="91"/>
      <c r="N33" s="119">
        <v>12.6</v>
      </c>
      <c r="O33" s="91"/>
      <c r="P33" s="119">
        <v>12.7</v>
      </c>
      <c r="Q33" s="67"/>
      <c r="R33" s="91"/>
      <c r="S33" s="119">
        <v>12.7</v>
      </c>
      <c r="T33" s="91"/>
      <c r="U33" s="119">
        <v>10.4</v>
      </c>
      <c r="V33" s="91"/>
      <c r="W33" s="119">
        <v>11.3</v>
      </c>
      <c r="X33" s="67"/>
      <c r="Y33" s="67"/>
      <c r="Z33" s="67"/>
      <c r="AA33" s="91"/>
      <c r="AB33" s="9">
        <v>11.4</v>
      </c>
      <c r="AC33" s="98">
        <v>11.5</v>
      </c>
      <c r="AD33" s="67"/>
      <c r="AE33" s="91"/>
      <c r="AF33" s="10">
        <v>11.6</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0.5</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1134</v>
      </c>
      <c r="K35" s="91"/>
      <c r="L35" s="117" t="s">
        <v>1134</v>
      </c>
      <c r="M35" s="91"/>
      <c r="N35" s="117" t="s">
        <v>1134</v>
      </c>
      <c r="O35" s="91"/>
      <c r="P35" s="117" t="s">
        <v>1134</v>
      </c>
      <c r="Q35" s="67"/>
      <c r="R35" s="91"/>
      <c r="S35" s="117" t="s">
        <v>1134</v>
      </c>
      <c r="T35" s="91"/>
      <c r="U35" s="117" t="s">
        <v>1134</v>
      </c>
      <c r="V35" s="91"/>
      <c r="W35" s="117" t="s">
        <v>1134</v>
      </c>
      <c r="X35" s="67"/>
      <c r="Y35" s="67"/>
      <c r="Z35" s="67"/>
      <c r="AA35" s="91"/>
      <c r="AB35" s="5" t="s">
        <v>1134</v>
      </c>
      <c r="AC35" s="95" t="s">
        <v>1134</v>
      </c>
      <c r="AD35" s="67"/>
      <c r="AE35" s="91"/>
      <c r="AF35" s="6" t="s">
        <v>1134</v>
      </c>
    </row>
    <row r="36" spans="5:32" ht="13.15" customHeight="1" x14ac:dyDescent="0.25">
      <c r="E36" s="93" t="s">
        <v>56</v>
      </c>
      <c r="F36" s="67"/>
      <c r="G36" s="67"/>
      <c r="H36" s="67"/>
      <c r="I36" s="94"/>
      <c r="J36" s="116">
        <v>1.1000000000000001</v>
      </c>
      <c r="K36" s="91"/>
      <c r="L36" s="116">
        <v>1.1000000000000001</v>
      </c>
      <c r="M36" s="91"/>
      <c r="N36" s="116">
        <v>1.2</v>
      </c>
      <c r="O36" s="91"/>
      <c r="P36" s="116">
        <v>1.3</v>
      </c>
      <c r="Q36" s="67"/>
      <c r="R36" s="91"/>
      <c r="S36" s="116">
        <v>1.3</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5.1999998092651403</v>
      </c>
      <c r="K41" s="91"/>
      <c r="L41" s="116">
        <v>5.1999998092651403</v>
      </c>
      <c r="M41" s="91"/>
      <c r="N41" s="116">
        <v>5.1999998092651403</v>
      </c>
      <c r="O41" s="91"/>
      <c r="P41" s="116">
        <v>5.1999998092651403</v>
      </c>
      <c r="Q41" s="67"/>
      <c r="R41" s="91"/>
      <c r="S41" s="116">
        <v>5.1999998092651403</v>
      </c>
      <c r="T41" s="91"/>
      <c r="U41" s="116">
        <v>5.1999998092651403</v>
      </c>
      <c r="V41" s="91"/>
      <c r="W41" s="116">
        <v>5.1999998092651403</v>
      </c>
      <c r="X41" s="67"/>
      <c r="Y41" s="67"/>
      <c r="Z41" s="67"/>
      <c r="AA41" s="91"/>
      <c r="AB41" s="3">
        <v>5.1999998092651403</v>
      </c>
      <c r="AC41" s="92">
        <v>5.1999998092651403</v>
      </c>
      <c r="AD41" s="67"/>
      <c r="AE41" s="91"/>
      <c r="AF41" s="4">
        <v>5.1999998092651403</v>
      </c>
    </row>
    <row r="42" spans="5:32" x14ac:dyDescent="0.25">
      <c r="E42" s="93" t="s">
        <v>81</v>
      </c>
      <c r="F42" s="67"/>
      <c r="G42" s="67"/>
      <c r="H42" s="67"/>
      <c r="I42" s="94"/>
      <c r="J42" s="116">
        <v>1.79999995231628</v>
      </c>
      <c r="K42" s="91"/>
      <c r="L42" s="116">
        <v>1.79999995231628</v>
      </c>
      <c r="M42" s="91"/>
      <c r="N42" s="116">
        <v>1.79999995231628</v>
      </c>
      <c r="O42" s="91"/>
      <c r="P42" s="116">
        <v>1.79999995231628</v>
      </c>
      <c r="Q42" s="67"/>
      <c r="R42" s="91"/>
      <c r="S42" s="116">
        <v>1.79999995231628</v>
      </c>
      <c r="T42" s="91"/>
      <c r="U42" s="116">
        <v>1.79999995231628</v>
      </c>
      <c r="V42" s="91"/>
      <c r="W42" s="116">
        <v>1.79999995231628</v>
      </c>
      <c r="X42" s="67"/>
      <c r="Y42" s="67"/>
      <c r="Z42" s="67"/>
      <c r="AA42" s="91"/>
      <c r="AB42" s="3">
        <v>1.79999995231628</v>
      </c>
      <c r="AC42" s="92">
        <v>1.79999995231628</v>
      </c>
      <c r="AD42" s="67"/>
      <c r="AE42" s="91"/>
      <c r="AF42" s="4">
        <v>1.79999995231628</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D6xDz3OoHJzC0/hW7pbklYlddUr3P9FqHJeF1r/nt6YYZBwdD7RgolzYoZ/cNpUSwX3At/J9onH+Kqx8c9r2+Q==" saltValue="NFz+UJye6pcBHwS7Epwms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6DB8B85-5AE6-4B08-8F66-62EC8DAB0C24}"/>
    <hyperlink ref="E53" location="INDEX!A1" display="Return to Index" xr:uid="{68C774CA-9188-40D0-8137-A3C2FF6BE54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THEO - Theodore (66/22kV)</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64"/>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2055</v>
      </c>
      <c r="J3" s="69"/>
      <c r="K3" s="69"/>
      <c r="L3" s="69"/>
      <c r="M3" s="69"/>
      <c r="N3" s="69"/>
      <c r="O3" s="69"/>
      <c r="P3" s="69"/>
      <c r="Q3" s="69"/>
      <c r="R3" s="69"/>
      <c r="S3" s="69"/>
      <c r="V3" s="71" t="s">
        <v>929</v>
      </c>
      <c r="W3" s="69"/>
      <c r="Y3" s="72" t="s">
        <v>1348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1054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2056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2.2999999999999998</v>
      </c>
      <c r="K28" s="91"/>
      <c r="L28" s="116">
        <v>2.2000000000000002</v>
      </c>
      <c r="M28" s="91"/>
      <c r="N28" s="116">
        <v>2.2000000000000002</v>
      </c>
      <c r="O28" s="91"/>
      <c r="P28" s="116">
        <v>2.2999999999999998</v>
      </c>
      <c r="Q28" s="67"/>
      <c r="R28" s="91"/>
      <c r="S28" s="116">
        <v>2.2999999999999998</v>
      </c>
      <c r="T28" s="91"/>
      <c r="U28" s="116">
        <v>1.3</v>
      </c>
      <c r="V28" s="91"/>
      <c r="W28" s="116">
        <v>1.3</v>
      </c>
      <c r="X28" s="67"/>
      <c r="Y28" s="67"/>
      <c r="Z28" s="67"/>
      <c r="AA28" s="91"/>
      <c r="AB28" s="3">
        <v>1.4</v>
      </c>
      <c r="AC28" s="92">
        <v>1.4</v>
      </c>
      <c r="AD28" s="67"/>
      <c r="AE28" s="91"/>
      <c r="AF28" s="4">
        <v>1.4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6</v>
      </c>
      <c r="K32" s="91"/>
      <c r="L32" s="116">
        <v>6</v>
      </c>
      <c r="M32" s="91"/>
      <c r="N32" s="116">
        <v>6</v>
      </c>
      <c r="O32" s="91"/>
      <c r="P32" s="116">
        <v>6</v>
      </c>
      <c r="Q32" s="67"/>
      <c r="R32" s="91"/>
      <c r="S32" s="116">
        <v>6</v>
      </c>
      <c r="T32" s="91"/>
      <c r="U32" s="116">
        <v>6.8</v>
      </c>
      <c r="V32" s="91"/>
      <c r="W32" s="116">
        <v>6.8</v>
      </c>
      <c r="X32" s="67"/>
      <c r="Y32" s="67"/>
      <c r="Z32" s="67"/>
      <c r="AA32" s="91"/>
      <c r="AB32" s="3">
        <v>6.8</v>
      </c>
      <c r="AC32" s="92">
        <v>6.8</v>
      </c>
      <c r="AD32" s="67"/>
      <c r="AE32" s="91"/>
      <c r="AF32" s="4">
        <v>6.8</v>
      </c>
    </row>
    <row r="33" spans="5:32" ht="13.15" customHeight="1" x14ac:dyDescent="0.25">
      <c r="E33" s="97" t="s">
        <v>44</v>
      </c>
      <c r="F33" s="67"/>
      <c r="G33" s="67"/>
      <c r="H33" s="67"/>
      <c r="I33" s="94"/>
      <c r="J33" s="119">
        <v>2.1</v>
      </c>
      <c r="K33" s="91"/>
      <c r="L33" s="119">
        <v>2.1</v>
      </c>
      <c r="M33" s="91"/>
      <c r="N33" s="119">
        <v>2.1</v>
      </c>
      <c r="O33" s="91"/>
      <c r="P33" s="119">
        <v>2.2000000000000002</v>
      </c>
      <c r="Q33" s="67"/>
      <c r="R33" s="91"/>
      <c r="S33" s="119">
        <v>2.2000000000000002</v>
      </c>
      <c r="T33" s="91"/>
      <c r="U33" s="119">
        <v>1.3</v>
      </c>
      <c r="V33" s="91"/>
      <c r="W33" s="119">
        <v>1.3</v>
      </c>
      <c r="X33" s="67"/>
      <c r="Y33" s="67"/>
      <c r="Z33" s="67"/>
      <c r="AA33" s="91"/>
      <c r="AB33" s="9">
        <v>1.3</v>
      </c>
      <c r="AC33" s="98">
        <v>1.3</v>
      </c>
      <c r="AD33" s="67"/>
      <c r="AE33" s="91"/>
      <c r="AF33" s="10">
        <v>1.3</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1139</v>
      </c>
      <c r="K35" s="91"/>
      <c r="L35" s="117" t="s">
        <v>1139</v>
      </c>
      <c r="M35" s="91"/>
      <c r="N35" s="117" t="s">
        <v>1139</v>
      </c>
      <c r="O35" s="91"/>
      <c r="P35" s="117" t="s">
        <v>1139</v>
      </c>
      <c r="Q35" s="67"/>
      <c r="R35" s="91"/>
      <c r="S35" s="117" t="s">
        <v>1139</v>
      </c>
      <c r="T35" s="91"/>
      <c r="U35" s="117" t="s">
        <v>1139</v>
      </c>
      <c r="V35" s="91"/>
      <c r="W35" s="117" t="s">
        <v>1139</v>
      </c>
      <c r="X35" s="67"/>
      <c r="Y35" s="67"/>
      <c r="Z35" s="67"/>
      <c r="AA35" s="91"/>
      <c r="AB35" s="5" t="s">
        <v>1139</v>
      </c>
      <c r="AC35" s="95" t="s">
        <v>1139</v>
      </c>
      <c r="AD35" s="67"/>
      <c r="AE35" s="91"/>
      <c r="AF35" s="6" t="s">
        <v>1139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a61nvB93HizmNNWH2wEhSVBH/WCqSjg2f0JeCdvEBzgxbFSwV8hhdt/xBJ79MoxL7Zi6AIDIPZ0c8aDM9uKdQ==" saltValue="C0Ke4bJ3yBVDplUjNSPQv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D3B2619-4FD1-4FDC-A386-AD00C7651FF0}"/>
    <hyperlink ref="E53" location="INDEX!A1" display="Return to Index" xr:uid="{DCAED78B-FA95-4A34-B1B6-CAA92CE2475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TIER - Tieri (66/22kV)</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68"/>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2057</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2059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83.2</v>
      </c>
      <c r="K26" s="91"/>
      <c r="L26" s="116">
        <v>83.2</v>
      </c>
      <c r="M26" s="91"/>
      <c r="N26" s="116">
        <v>83.2</v>
      </c>
      <c r="O26" s="91"/>
      <c r="P26" s="116">
        <v>83.2</v>
      </c>
      <c r="Q26" s="67"/>
      <c r="R26" s="91"/>
      <c r="S26" s="116">
        <v>83.2</v>
      </c>
      <c r="T26" s="91"/>
      <c r="U26" s="116">
        <v>83.2</v>
      </c>
      <c r="V26" s="91"/>
      <c r="W26" s="116">
        <v>83.2</v>
      </c>
      <c r="X26" s="67"/>
      <c r="Y26" s="67"/>
      <c r="Z26" s="67"/>
      <c r="AA26" s="91"/>
      <c r="AB26" s="3">
        <v>83.2</v>
      </c>
      <c r="AC26" s="92">
        <v>83.2</v>
      </c>
      <c r="AD26" s="67"/>
      <c r="AE26" s="91"/>
      <c r="AF26" s="4">
        <v>83.2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11.9</v>
      </c>
      <c r="K28" s="91"/>
      <c r="L28" s="116">
        <v>12</v>
      </c>
      <c r="M28" s="91"/>
      <c r="N28" s="116">
        <v>12</v>
      </c>
      <c r="O28" s="91"/>
      <c r="P28" s="116">
        <v>12.1</v>
      </c>
      <c r="Q28" s="67"/>
      <c r="R28" s="91"/>
      <c r="S28" s="116">
        <v>12.1</v>
      </c>
      <c r="T28" s="91"/>
      <c r="U28" s="116">
        <v>7.3</v>
      </c>
      <c r="V28" s="91"/>
      <c r="W28" s="116">
        <v>7.4</v>
      </c>
      <c r="X28" s="67"/>
      <c r="Y28" s="67"/>
      <c r="Z28" s="67"/>
      <c r="AA28" s="91"/>
      <c r="AB28" s="3">
        <v>7.4</v>
      </c>
      <c r="AC28" s="92">
        <v>7.5</v>
      </c>
      <c r="AD28" s="67"/>
      <c r="AE28" s="91"/>
      <c r="AF28" s="4">
        <v>7.5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0.97599999999999998</v>
      </c>
      <c r="K31" s="91"/>
      <c r="L31" s="118">
        <v>0.97599999999999998</v>
      </c>
      <c r="M31" s="91"/>
      <c r="N31" s="118">
        <v>0.97599999999999998</v>
      </c>
      <c r="O31" s="91"/>
      <c r="P31" s="118">
        <v>0.97599999999999998</v>
      </c>
      <c r="Q31" s="67"/>
      <c r="R31" s="91"/>
      <c r="S31" s="118">
        <v>0.97599999999999998</v>
      </c>
      <c r="T31" s="91"/>
      <c r="U31" s="118">
        <v>0.97499999999999998</v>
      </c>
      <c r="V31" s="91"/>
      <c r="W31" s="118">
        <v>0.97399999999999998</v>
      </c>
      <c r="X31" s="67"/>
      <c r="Y31" s="67"/>
      <c r="Z31" s="67"/>
      <c r="AA31" s="91"/>
      <c r="AB31" s="7">
        <v>0.97499999999999998</v>
      </c>
      <c r="AC31" s="96">
        <v>0.97399999999999998</v>
      </c>
      <c r="AD31" s="67"/>
      <c r="AE31" s="91"/>
      <c r="AF31" s="8">
        <v>0.97499999999999998</v>
      </c>
    </row>
    <row r="32" spans="4:32" ht="13.15" customHeight="1" x14ac:dyDescent="0.25">
      <c r="E32" s="93" t="s">
        <v>40</v>
      </c>
      <c r="F32" s="67"/>
      <c r="G32" s="67"/>
      <c r="H32" s="67"/>
      <c r="I32" s="94"/>
      <c r="J32" s="116">
        <v>41.6</v>
      </c>
      <c r="K32" s="91"/>
      <c r="L32" s="116">
        <v>41.6</v>
      </c>
      <c r="M32" s="91"/>
      <c r="N32" s="116">
        <v>41.6</v>
      </c>
      <c r="O32" s="91"/>
      <c r="P32" s="116">
        <v>41.6</v>
      </c>
      <c r="Q32" s="67"/>
      <c r="R32" s="91"/>
      <c r="S32" s="116">
        <v>41.6</v>
      </c>
      <c r="T32" s="91"/>
      <c r="U32" s="116">
        <v>41.6</v>
      </c>
      <c r="V32" s="91"/>
      <c r="W32" s="116">
        <v>41.6</v>
      </c>
      <c r="X32" s="67"/>
      <c r="Y32" s="67"/>
      <c r="Z32" s="67"/>
      <c r="AA32" s="91"/>
      <c r="AB32" s="3">
        <v>41.6</v>
      </c>
      <c r="AC32" s="92">
        <v>41.6</v>
      </c>
      <c r="AD32" s="67"/>
      <c r="AE32" s="91"/>
      <c r="AF32" s="4">
        <v>41.6</v>
      </c>
    </row>
    <row r="33" spans="5:32" ht="13.15" customHeight="1" x14ac:dyDescent="0.25">
      <c r="E33" s="97" t="s">
        <v>44</v>
      </c>
      <c r="F33" s="67"/>
      <c r="G33" s="67"/>
      <c r="H33" s="67"/>
      <c r="I33" s="94"/>
      <c r="J33" s="119">
        <v>11.1</v>
      </c>
      <c r="K33" s="91"/>
      <c r="L33" s="119">
        <v>11.2</v>
      </c>
      <c r="M33" s="91"/>
      <c r="N33" s="119">
        <v>11.3</v>
      </c>
      <c r="O33" s="91"/>
      <c r="P33" s="119">
        <v>11.3</v>
      </c>
      <c r="Q33" s="67"/>
      <c r="R33" s="91"/>
      <c r="S33" s="119">
        <v>11.3</v>
      </c>
      <c r="T33" s="91"/>
      <c r="U33" s="119">
        <v>7.2</v>
      </c>
      <c r="V33" s="91"/>
      <c r="W33" s="119">
        <v>7.3</v>
      </c>
      <c r="X33" s="67"/>
      <c r="Y33" s="67"/>
      <c r="Z33" s="67"/>
      <c r="AA33" s="91"/>
      <c r="AB33" s="9">
        <v>7.3</v>
      </c>
      <c r="AC33" s="98">
        <v>7.4</v>
      </c>
      <c r="AD33" s="67"/>
      <c r="AE33" s="91"/>
      <c r="AF33" s="10">
        <v>7.4</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2061</v>
      </c>
      <c r="K35" s="91"/>
      <c r="L35" s="117" t="s">
        <v>2061</v>
      </c>
      <c r="M35" s="91"/>
      <c r="N35" s="117" t="s">
        <v>2061</v>
      </c>
      <c r="O35" s="91"/>
      <c r="P35" s="117" t="s">
        <v>2061</v>
      </c>
      <c r="Q35" s="67"/>
      <c r="R35" s="91"/>
      <c r="S35" s="117" t="s">
        <v>2061</v>
      </c>
      <c r="T35" s="91"/>
      <c r="U35" s="117" t="s">
        <v>2061</v>
      </c>
      <c r="V35" s="91"/>
      <c r="W35" s="117" t="s">
        <v>2061</v>
      </c>
      <c r="X35" s="67"/>
      <c r="Y35" s="67"/>
      <c r="Z35" s="67"/>
      <c r="AA35" s="91"/>
      <c r="AB35" s="5" t="s">
        <v>2061</v>
      </c>
      <c r="AC35" s="95" t="s">
        <v>2061</v>
      </c>
      <c r="AD35" s="67"/>
      <c r="AE35" s="91"/>
      <c r="AF35" s="6" t="s">
        <v>2061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38</v>
      </c>
      <c r="K43" s="121"/>
      <c r="L43" s="120">
        <v>38</v>
      </c>
      <c r="M43" s="121"/>
      <c r="N43" s="120">
        <v>38</v>
      </c>
      <c r="O43" s="121"/>
      <c r="P43" s="120">
        <v>38</v>
      </c>
      <c r="Q43" s="122"/>
      <c r="R43" s="121"/>
      <c r="S43" s="120">
        <v>38</v>
      </c>
      <c r="T43" s="121"/>
      <c r="U43" s="125">
        <v>38</v>
      </c>
      <c r="V43" s="126"/>
      <c r="W43" s="120">
        <v>38</v>
      </c>
      <c r="X43" s="122"/>
      <c r="Y43" s="122"/>
      <c r="Z43" s="122"/>
      <c r="AA43" s="121"/>
      <c r="AB43" s="23">
        <v>38</v>
      </c>
      <c r="AC43" s="120">
        <v>38</v>
      </c>
      <c r="AD43" s="122"/>
      <c r="AE43" s="121"/>
      <c r="AF43" s="24">
        <v>38</v>
      </c>
    </row>
    <row r="44" spans="5:32" ht="22.5" customHeight="1" x14ac:dyDescent="0.25">
      <c r="E44" s="99" t="s">
        <v>85</v>
      </c>
      <c r="F44" s="100"/>
      <c r="G44" s="100"/>
      <c r="H44" s="100"/>
      <c r="I44" s="101"/>
      <c r="J44" s="120">
        <v>19</v>
      </c>
      <c r="K44" s="121"/>
      <c r="L44" s="120">
        <v>19</v>
      </c>
      <c r="M44" s="121"/>
      <c r="N44" s="120">
        <v>19</v>
      </c>
      <c r="O44" s="121"/>
      <c r="P44" s="120">
        <v>19</v>
      </c>
      <c r="Q44" s="122"/>
      <c r="R44" s="121"/>
      <c r="S44" s="120">
        <v>19</v>
      </c>
      <c r="T44" s="121"/>
      <c r="U44" s="120">
        <v>19</v>
      </c>
      <c r="V44" s="121"/>
      <c r="W44" s="120">
        <v>19</v>
      </c>
      <c r="X44" s="122"/>
      <c r="Y44" s="122"/>
      <c r="Z44" s="122"/>
      <c r="AA44" s="121"/>
      <c r="AB44" s="23">
        <v>19</v>
      </c>
      <c r="AC44" s="120">
        <v>19</v>
      </c>
      <c r="AD44" s="122"/>
      <c r="AE44" s="121"/>
      <c r="AF44" s="24">
        <v>19</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S6a9YA1YeaDgnq6Nj1ZJba68oXAM7su4G3AFjcTmXoLMit6CQJ5d4jn5e8pjdUr3yGtxt+SsMmmw7cR7Qbd1g==" saltValue="el37O0uDD9WgZI5vX8xJd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A5AB766-8D39-4E7C-995C-0EE886E8F7D7}"/>
    <hyperlink ref="E53" location="INDEX!A1" display="Return to Index" xr:uid="{0CE295BB-74BA-48AC-A098-0B48DD65D6B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TOPO - Townsville Port (66/11kV)</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66"/>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2062</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1818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2063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91.1</v>
      </c>
      <c r="K26" s="91"/>
      <c r="L26" s="116">
        <v>91.1</v>
      </c>
      <c r="M26" s="91"/>
      <c r="N26" s="116">
        <v>91.1</v>
      </c>
      <c r="O26" s="91"/>
      <c r="P26" s="116">
        <v>91.1</v>
      </c>
      <c r="Q26" s="67"/>
      <c r="R26" s="91"/>
      <c r="S26" s="116">
        <v>91.1</v>
      </c>
      <c r="T26" s="91"/>
      <c r="U26" s="116">
        <v>99</v>
      </c>
      <c r="V26" s="91"/>
      <c r="W26" s="116">
        <v>99</v>
      </c>
      <c r="X26" s="67"/>
      <c r="Y26" s="67"/>
      <c r="Z26" s="67"/>
      <c r="AA26" s="91"/>
      <c r="AB26" s="3">
        <v>99</v>
      </c>
      <c r="AC26" s="92">
        <v>99</v>
      </c>
      <c r="AD26" s="67"/>
      <c r="AE26" s="91"/>
      <c r="AF26" s="4">
        <v>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33</v>
      </c>
      <c r="K28" s="91"/>
      <c r="L28" s="116">
        <v>33.299999999999997</v>
      </c>
      <c r="M28" s="91"/>
      <c r="N28" s="116">
        <v>34</v>
      </c>
      <c r="O28" s="91"/>
      <c r="P28" s="116">
        <v>34.299999999999997</v>
      </c>
      <c r="Q28" s="67"/>
      <c r="R28" s="91"/>
      <c r="S28" s="116">
        <v>34.5</v>
      </c>
      <c r="T28" s="91"/>
      <c r="U28" s="116">
        <v>28.7</v>
      </c>
      <c r="V28" s="91"/>
      <c r="W28" s="116">
        <v>28.9</v>
      </c>
      <c r="X28" s="67"/>
      <c r="Y28" s="67"/>
      <c r="Z28" s="67"/>
      <c r="AA28" s="91"/>
      <c r="AB28" s="3">
        <v>29.2</v>
      </c>
      <c r="AC28" s="92">
        <v>29.5</v>
      </c>
      <c r="AD28" s="67"/>
      <c r="AE28" s="91"/>
      <c r="AF28" s="4">
        <v>29.9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48.8</v>
      </c>
      <c r="K32" s="91"/>
      <c r="L32" s="116">
        <v>48.8</v>
      </c>
      <c r="M32" s="91"/>
      <c r="N32" s="116">
        <v>48.8</v>
      </c>
      <c r="O32" s="91"/>
      <c r="P32" s="116">
        <v>48.8</v>
      </c>
      <c r="Q32" s="67"/>
      <c r="R32" s="91"/>
      <c r="S32" s="116">
        <v>48.8</v>
      </c>
      <c r="T32" s="91"/>
      <c r="U32" s="116">
        <v>52.3</v>
      </c>
      <c r="V32" s="91"/>
      <c r="W32" s="116">
        <v>52.3</v>
      </c>
      <c r="X32" s="67"/>
      <c r="Y32" s="67"/>
      <c r="Z32" s="67"/>
      <c r="AA32" s="91"/>
      <c r="AB32" s="3">
        <v>52.3</v>
      </c>
      <c r="AC32" s="92">
        <v>52.3</v>
      </c>
      <c r="AD32" s="67"/>
      <c r="AE32" s="91"/>
      <c r="AF32" s="4">
        <v>52.3</v>
      </c>
    </row>
    <row r="33" spans="5:32" ht="13.15" customHeight="1" x14ac:dyDescent="0.25">
      <c r="E33" s="97" t="s">
        <v>44</v>
      </c>
      <c r="F33" s="67"/>
      <c r="G33" s="67"/>
      <c r="H33" s="67"/>
      <c r="I33" s="94"/>
      <c r="J33" s="119">
        <v>30.5</v>
      </c>
      <c r="K33" s="91"/>
      <c r="L33" s="119">
        <v>30.9</v>
      </c>
      <c r="M33" s="91"/>
      <c r="N33" s="119">
        <v>31.1</v>
      </c>
      <c r="O33" s="91"/>
      <c r="P33" s="119">
        <v>31.4</v>
      </c>
      <c r="Q33" s="67"/>
      <c r="R33" s="91"/>
      <c r="S33" s="119">
        <v>31.5</v>
      </c>
      <c r="T33" s="91"/>
      <c r="U33" s="119">
        <v>26.6</v>
      </c>
      <c r="V33" s="91"/>
      <c r="W33" s="119">
        <v>26.8</v>
      </c>
      <c r="X33" s="67"/>
      <c r="Y33" s="67"/>
      <c r="Z33" s="67"/>
      <c r="AA33" s="91"/>
      <c r="AB33" s="9">
        <v>27.1</v>
      </c>
      <c r="AC33" s="98">
        <v>27.4</v>
      </c>
      <c r="AD33" s="67"/>
      <c r="AE33" s="91"/>
      <c r="AF33" s="10">
        <v>27.7</v>
      </c>
    </row>
    <row r="34" spans="5:32" ht="20.25" customHeight="1" x14ac:dyDescent="0.25">
      <c r="E34" s="93" t="s">
        <v>948</v>
      </c>
      <c r="F34" s="67"/>
      <c r="G34" s="67"/>
      <c r="H34" s="67"/>
      <c r="I34" s="94"/>
      <c r="J34" s="117">
        <v>1.5</v>
      </c>
      <c r="K34" s="91"/>
      <c r="L34" s="117">
        <v>1.5</v>
      </c>
      <c r="M34" s="91"/>
      <c r="N34" s="117">
        <v>1.6</v>
      </c>
      <c r="O34" s="91"/>
      <c r="P34" s="117">
        <v>1.6</v>
      </c>
      <c r="Q34" s="67"/>
      <c r="R34" s="91"/>
      <c r="S34" s="117">
        <v>1.6</v>
      </c>
      <c r="T34" s="91"/>
      <c r="U34" s="117">
        <v>1.3</v>
      </c>
      <c r="V34" s="91"/>
      <c r="W34" s="117">
        <v>1.3</v>
      </c>
      <c r="X34" s="67"/>
      <c r="Y34" s="67"/>
      <c r="Z34" s="67"/>
      <c r="AA34" s="91"/>
      <c r="AB34" s="5">
        <v>1.4</v>
      </c>
      <c r="AC34" s="95">
        <v>1.4</v>
      </c>
      <c r="AD34" s="67"/>
      <c r="AE34" s="91"/>
      <c r="AF34" s="6">
        <v>1.4</v>
      </c>
    </row>
    <row r="35" spans="5:32"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42</v>
      </c>
      <c r="K43" s="103"/>
      <c r="L43" s="102">
        <v>42</v>
      </c>
      <c r="M43" s="103"/>
      <c r="N43" s="102">
        <v>42</v>
      </c>
      <c r="O43" s="103"/>
      <c r="P43" s="102">
        <v>42</v>
      </c>
      <c r="Q43" s="100"/>
      <c r="R43" s="103"/>
      <c r="S43" s="102">
        <v>42</v>
      </c>
      <c r="T43" s="103"/>
      <c r="U43" s="113">
        <v>42</v>
      </c>
      <c r="V43" s="114"/>
      <c r="W43" s="102">
        <v>42</v>
      </c>
      <c r="X43" s="100"/>
      <c r="Y43" s="100"/>
      <c r="Z43" s="100"/>
      <c r="AA43" s="103"/>
      <c r="AB43" s="18">
        <v>42</v>
      </c>
      <c r="AC43" s="102">
        <v>42</v>
      </c>
      <c r="AD43" s="100"/>
      <c r="AE43" s="103"/>
      <c r="AF43" s="19">
        <v>42</v>
      </c>
    </row>
    <row r="44" spans="5:32" ht="22.5" customHeight="1" x14ac:dyDescent="0.25">
      <c r="E44" s="99" t="s">
        <v>85</v>
      </c>
      <c r="F44" s="100"/>
      <c r="G44" s="100"/>
      <c r="H44" s="100"/>
      <c r="I44" s="101"/>
      <c r="J44" s="102">
        <v>21</v>
      </c>
      <c r="K44" s="103"/>
      <c r="L44" s="102">
        <v>21</v>
      </c>
      <c r="M44" s="103"/>
      <c r="N44" s="102">
        <v>21</v>
      </c>
      <c r="O44" s="103"/>
      <c r="P44" s="102">
        <v>21</v>
      </c>
      <c r="Q44" s="100"/>
      <c r="R44" s="103"/>
      <c r="S44" s="102">
        <v>21</v>
      </c>
      <c r="T44" s="103"/>
      <c r="U44" s="102">
        <v>21</v>
      </c>
      <c r="V44" s="103"/>
      <c r="W44" s="102">
        <v>21</v>
      </c>
      <c r="X44" s="100"/>
      <c r="Y44" s="100"/>
      <c r="Z44" s="100"/>
      <c r="AA44" s="103"/>
      <c r="AB44" s="18">
        <v>21</v>
      </c>
      <c r="AC44" s="102">
        <v>21</v>
      </c>
      <c r="AD44" s="100"/>
      <c r="AE44" s="103"/>
      <c r="AF44" s="19">
        <v>21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kLUcP+rOzNSIMfa+hyCxG4XT0yOw95S/yxogccLYzpd7Od9MbbtUWHWahur679Nl/SEy+bL3ffH7Pac98KoLQ==" saltValue="lx65uUjwBREMk65E4MOJj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E1A9DB6-69A9-483F-9F10-D7949AAE7E0C}"/>
    <hyperlink ref="E53" location="INDEX!A1" display="Return to Index" xr:uid="{DFEDDAAD-8CFD-4C3E-B815-B1F4523F6C0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TORQ - Torquay (66/11kV)</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67"/>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2064</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2066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56.7</v>
      </c>
      <c r="K26" s="91"/>
      <c r="L26" s="116">
        <v>56.7</v>
      </c>
      <c r="M26" s="91"/>
      <c r="N26" s="116">
        <v>56.7</v>
      </c>
      <c r="O26" s="91"/>
      <c r="P26" s="116">
        <v>56.7</v>
      </c>
      <c r="Q26" s="67"/>
      <c r="R26" s="91"/>
      <c r="S26" s="116">
        <v>56.7</v>
      </c>
      <c r="T26" s="91"/>
      <c r="U26" s="116">
        <v>67.5</v>
      </c>
      <c r="V26" s="91"/>
      <c r="W26" s="116">
        <v>67.5</v>
      </c>
      <c r="X26" s="67"/>
      <c r="Y26" s="67"/>
      <c r="Z26" s="67"/>
      <c r="AA26" s="91"/>
      <c r="AB26" s="3">
        <v>67.5</v>
      </c>
      <c r="AC26" s="92">
        <v>67.5</v>
      </c>
      <c r="AD26" s="67"/>
      <c r="AE26" s="91"/>
      <c r="AF26" s="4">
        <v>67.5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22</v>
      </c>
      <c r="K28" s="91"/>
      <c r="L28" s="116">
        <v>22.4</v>
      </c>
      <c r="M28" s="91"/>
      <c r="N28" s="116">
        <v>22.8</v>
      </c>
      <c r="O28" s="91"/>
      <c r="P28" s="116">
        <v>23.2</v>
      </c>
      <c r="Q28" s="67"/>
      <c r="R28" s="91"/>
      <c r="S28" s="116">
        <v>23.5</v>
      </c>
      <c r="T28" s="91"/>
      <c r="U28" s="116">
        <v>29.4</v>
      </c>
      <c r="V28" s="91"/>
      <c r="W28" s="116">
        <v>29.7</v>
      </c>
      <c r="X28" s="67"/>
      <c r="Y28" s="67"/>
      <c r="Z28" s="67"/>
      <c r="AA28" s="91"/>
      <c r="AB28" s="3">
        <v>30.3</v>
      </c>
      <c r="AC28" s="92">
        <v>30.8</v>
      </c>
      <c r="AD28" s="67"/>
      <c r="AE28" s="91"/>
      <c r="AF28" s="4">
        <v>31.4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31.6</v>
      </c>
      <c r="K32" s="91"/>
      <c r="L32" s="116">
        <v>31.6</v>
      </c>
      <c r="M32" s="91"/>
      <c r="N32" s="116">
        <v>31.6</v>
      </c>
      <c r="O32" s="91"/>
      <c r="P32" s="116">
        <v>31.6</v>
      </c>
      <c r="Q32" s="67"/>
      <c r="R32" s="91"/>
      <c r="S32" s="116">
        <v>31.6</v>
      </c>
      <c r="T32" s="91"/>
      <c r="U32" s="116">
        <v>37.4</v>
      </c>
      <c r="V32" s="91"/>
      <c r="W32" s="116">
        <v>37.4</v>
      </c>
      <c r="X32" s="67"/>
      <c r="Y32" s="67"/>
      <c r="Z32" s="67"/>
      <c r="AA32" s="91"/>
      <c r="AB32" s="3">
        <v>37.4</v>
      </c>
      <c r="AC32" s="92">
        <v>37.4</v>
      </c>
      <c r="AD32" s="67"/>
      <c r="AE32" s="91"/>
      <c r="AF32" s="4">
        <v>37.4</v>
      </c>
    </row>
    <row r="33" spans="5:32" ht="13.15" customHeight="1" x14ac:dyDescent="0.25">
      <c r="E33" s="97" t="s">
        <v>44</v>
      </c>
      <c r="F33" s="67"/>
      <c r="G33" s="67"/>
      <c r="H33" s="67"/>
      <c r="I33" s="94"/>
      <c r="J33" s="119">
        <v>20.399999999999999</v>
      </c>
      <c r="K33" s="91"/>
      <c r="L33" s="119">
        <v>20.7</v>
      </c>
      <c r="M33" s="91"/>
      <c r="N33" s="119">
        <v>21</v>
      </c>
      <c r="O33" s="91"/>
      <c r="P33" s="119">
        <v>21.4</v>
      </c>
      <c r="Q33" s="67"/>
      <c r="R33" s="91"/>
      <c r="S33" s="119">
        <v>21.7</v>
      </c>
      <c r="T33" s="91"/>
      <c r="U33" s="119">
        <v>26.7</v>
      </c>
      <c r="V33" s="91"/>
      <c r="W33" s="119">
        <v>27</v>
      </c>
      <c r="X33" s="67"/>
      <c r="Y33" s="67"/>
      <c r="Z33" s="67"/>
      <c r="AA33" s="91"/>
      <c r="AB33" s="9">
        <v>27.5</v>
      </c>
      <c r="AC33" s="98">
        <v>28</v>
      </c>
      <c r="AD33" s="67"/>
      <c r="AE33" s="91"/>
      <c r="AF33" s="10">
        <v>28.6</v>
      </c>
    </row>
    <row r="34" spans="5:32" ht="20.25" customHeight="1" x14ac:dyDescent="0.25">
      <c r="E34" s="93" t="s">
        <v>948</v>
      </c>
      <c r="F34" s="67"/>
      <c r="G34" s="67"/>
      <c r="H34" s="67"/>
      <c r="I34" s="94"/>
      <c r="J34" s="117">
        <v>1</v>
      </c>
      <c r="K34" s="91"/>
      <c r="L34" s="117">
        <v>1</v>
      </c>
      <c r="M34" s="91"/>
      <c r="N34" s="117">
        <v>1.1000000000000001</v>
      </c>
      <c r="O34" s="91"/>
      <c r="P34" s="117">
        <v>1.1000000000000001</v>
      </c>
      <c r="Q34" s="67"/>
      <c r="R34" s="91"/>
      <c r="S34" s="117">
        <v>1.1000000000000001</v>
      </c>
      <c r="T34" s="91"/>
      <c r="U34" s="117">
        <v>1.3</v>
      </c>
      <c r="V34" s="91"/>
      <c r="W34" s="117">
        <v>1.4</v>
      </c>
      <c r="X34" s="67"/>
      <c r="Y34" s="67"/>
      <c r="Z34" s="67"/>
      <c r="AA34" s="91"/>
      <c r="AB34" s="5">
        <v>1.4</v>
      </c>
      <c r="AC34" s="95">
        <v>1.4</v>
      </c>
      <c r="AD34" s="67"/>
      <c r="AE34" s="91"/>
      <c r="AF34" s="6">
        <v>1.4</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HRwhPikWjrilAG8Z6NHuObp+zCAh9YeQnBqolfd2VMNj2ZIl+lHuobgEqI03FW94UcCFlQVCp+h1fS2JK2pWPQ==" saltValue="vBBqyPb8hTiHT2KYuObwK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608E686-38F9-4310-8937-6C1CA29E9B1F}"/>
    <hyperlink ref="E53" location="INDEX!A1" display="Return to Index" xr:uid="{54633E98-4E36-42F4-9D16-A8958C92B89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TORR - Torrington (33/11kV)</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69"/>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2068</v>
      </c>
      <c r="J3" s="69"/>
      <c r="K3" s="69"/>
      <c r="L3" s="69"/>
      <c r="M3" s="69"/>
      <c r="N3" s="69"/>
      <c r="O3" s="69"/>
      <c r="P3" s="69"/>
      <c r="Q3" s="69"/>
      <c r="R3" s="69"/>
      <c r="S3" s="69"/>
      <c r="V3" s="71" t="s">
        <v>929</v>
      </c>
      <c r="W3" s="69"/>
      <c r="Y3" s="72" t="s">
        <v>1430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10.8</v>
      </c>
      <c r="K26" s="91"/>
      <c r="L26" s="116">
        <v>10.8</v>
      </c>
      <c r="M26" s="91"/>
      <c r="N26" s="116">
        <v>10.8</v>
      </c>
      <c r="O26" s="91"/>
      <c r="P26" s="116">
        <v>10.8</v>
      </c>
      <c r="Q26" s="67"/>
      <c r="R26" s="91"/>
      <c r="S26" s="116">
        <v>10.8</v>
      </c>
      <c r="T26" s="91"/>
      <c r="U26" s="116">
        <v>11.4</v>
      </c>
      <c r="V26" s="91"/>
      <c r="W26" s="116">
        <v>11.4</v>
      </c>
      <c r="X26" s="67"/>
      <c r="Y26" s="67"/>
      <c r="Z26" s="67"/>
      <c r="AA26" s="91"/>
      <c r="AB26" s="3">
        <v>11.4</v>
      </c>
      <c r="AC26" s="92">
        <v>11.4</v>
      </c>
      <c r="AD26" s="67"/>
      <c r="AE26" s="91"/>
      <c r="AF26" s="4">
        <v>11.4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9</v>
      </c>
      <c r="K28" s="91"/>
      <c r="L28" s="116">
        <v>9.1</v>
      </c>
      <c r="M28" s="91"/>
      <c r="N28" s="116">
        <v>9.1999999999999993</v>
      </c>
      <c r="O28" s="91"/>
      <c r="P28" s="116">
        <v>9.1999999999999993</v>
      </c>
      <c r="Q28" s="67"/>
      <c r="R28" s="91"/>
      <c r="S28" s="116">
        <v>9.1999999999999993</v>
      </c>
      <c r="T28" s="91"/>
      <c r="U28" s="116">
        <v>8.5</v>
      </c>
      <c r="V28" s="91"/>
      <c r="W28" s="116">
        <v>8.6</v>
      </c>
      <c r="X28" s="67"/>
      <c r="Y28" s="67"/>
      <c r="Z28" s="67"/>
      <c r="AA28" s="91"/>
      <c r="AB28" s="3">
        <v>8.6999999999999993</v>
      </c>
      <c r="AC28" s="92">
        <v>8.6999999999999993</v>
      </c>
      <c r="AD28" s="67"/>
      <c r="AE28" s="91"/>
      <c r="AF28" s="4">
        <v>8.8000000000000007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0.84799999999999998</v>
      </c>
      <c r="K31" s="91"/>
      <c r="L31" s="118">
        <v>0.84799999999999998</v>
      </c>
      <c r="M31" s="91"/>
      <c r="N31" s="118">
        <v>0.84799999999999998</v>
      </c>
      <c r="O31" s="91"/>
      <c r="P31" s="118">
        <v>0.84799999999999998</v>
      </c>
      <c r="Q31" s="67"/>
      <c r="R31" s="91"/>
      <c r="S31" s="118">
        <v>0.84799999999999998</v>
      </c>
      <c r="T31" s="91"/>
      <c r="U31" s="118">
        <v>0.85099999999999998</v>
      </c>
      <c r="V31" s="91"/>
      <c r="W31" s="118">
        <v>0.85099999999999998</v>
      </c>
      <c r="X31" s="67"/>
      <c r="Y31" s="67"/>
      <c r="Z31" s="67"/>
      <c r="AA31" s="91"/>
      <c r="AB31" s="7">
        <v>0.85099999999999998</v>
      </c>
      <c r="AC31" s="96">
        <v>0.85099999999999998</v>
      </c>
      <c r="AD31" s="67"/>
      <c r="AE31" s="91"/>
      <c r="AF31" s="8">
        <v>0.85099999999999998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8.6</v>
      </c>
      <c r="K33" s="91"/>
      <c r="L33" s="119">
        <v>8.6999999999999993</v>
      </c>
      <c r="M33" s="91"/>
      <c r="N33" s="119">
        <v>8.8000000000000007</v>
      </c>
      <c r="O33" s="91"/>
      <c r="P33" s="119">
        <v>8.8000000000000007</v>
      </c>
      <c r="Q33" s="67"/>
      <c r="R33" s="91"/>
      <c r="S33" s="119">
        <v>8.8000000000000007</v>
      </c>
      <c r="T33" s="91"/>
      <c r="U33" s="119">
        <v>8.3000000000000007</v>
      </c>
      <c r="V33" s="91"/>
      <c r="W33" s="119">
        <v>8.3000000000000007</v>
      </c>
      <c r="X33" s="67"/>
      <c r="Y33" s="67"/>
      <c r="Z33" s="67"/>
      <c r="AA33" s="91"/>
      <c r="AB33" s="9">
        <v>8.4</v>
      </c>
      <c r="AC33" s="98">
        <v>8.5</v>
      </c>
      <c r="AD33" s="67"/>
      <c r="AE33" s="91"/>
      <c r="AF33" s="10">
        <v>8.6</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2070</v>
      </c>
      <c r="K35" s="91"/>
      <c r="L35" s="117" t="s">
        <v>2070</v>
      </c>
      <c r="M35" s="91"/>
      <c r="N35" s="117" t="s">
        <v>2070</v>
      </c>
      <c r="O35" s="91"/>
      <c r="P35" s="117" t="s">
        <v>2070</v>
      </c>
      <c r="Q35" s="67"/>
      <c r="R35" s="91"/>
      <c r="S35" s="117" t="s">
        <v>2070</v>
      </c>
      <c r="T35" s="91"/>
      <c r="U35" s="117" t="s">
        <v>2070</v>
      </c>
      <c r="V35" s="91"/>
      <c r="W35" s="117" t="s">
        <v>2070</v>
      </c>
      <c r="X35" s="67"/>
      <c r="Y35" s="67"/>
      <c r="Z35" s="67"/>
      <c r="AA35" s="91"/>
      <c r="AB35" s="5" t="s">
        <v>2070</v>
      </c>
      <c r="AC35" s="95" t="s">
        <v>2070</v>
      </c>
      <c r="AD35" s="67"/>
      <c r="AE35" s="91"/>
      <c r="AF35" s="6" t="s">
        <v>2070</v>
      </c>
    </row>
    <row r="36" spans="5:32" ht="13.15" customHeight="1" x14ac:dyDescent="0.25">
      <c r="E36" s="93" t="s">
        <v>56</v>
      </c>
      <c r="F36" s="67"/>
      <c r="G36" s="67"/>
      <c r="H36" s="67"/>
      <c r="I36" s="94"/>
      <c r="J36" s="116">
        <v>8.6</v>
      </c>
      <c r="K36" s="91"/>
      <c r="L36" s="116">
        <v>8.6999999999999993</v>
      </c>
      <c r="M36" s="91"/>
      <c r="N36" s="116">
        <v>8.8000000000000007</v>
      </c>
      <c r="O36" s="91"/>
      <c r="P36" s="116">
        <v>8.8000000000000007</v>
      </c>
      <c r="Q36" s="67"/>
      <c r="R36" s="91"/>
      <c r="S36" s="116">
        <v>8.8000000000000007</v>
      </c>
      <c r="T36" s="91"/>
      <c r="U36" s="116">
        <v>8.3000000000000007</v>
      </c>
      <c r="V36" s="91"/>
      <c r="W36" s="116">
        <v>8.3000000000000007</v>
      </c>
      <c r="X36" s="67"/>
      <c r="Y36" s="67"/>
      <c r="Z36" s="67"/>
      <c r="AA36" s="91"/>
      <c r="AB36" s="3">
        <v>8.4</v>
      </c>
      <c r="AC36" s="92">
        <v>8.5</v>
      </c>
      <c r="AD36" s="67"/>
      <c r="AE36" s="91"/>
      <c r="AF36" s="4">
        <v>8.6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2.1</v>
      </c>
      <c r="K39" s="91"/>
      <c r="L39" s="116">
        <v>2.1</v>
      </c>
      <c r="M39" s="91"/>
      <c r="N39" s="116">
        <v>2.1</v>
      </c>
      <c r="O39" s="91"/>
      <c r="P39" s="116">
        <v>2.1</v>
      </c>
      <c r="Q39" s="67"/>
      <c r="R39" s="91"/>
      <c r="S39" s="116">
        <v>2.1</v>
      </c>
      <c r="T39" s="91"/>
      <c r="U39" s="116">
        <v>2.1</v>
      </c>
      <c r="V39" s="91"/>
      <c r="W39" s="116">
        <v>2.1</v>
      </c>
      <c r="X39" s="67"/>
      <c r="Y39" s="67"/>
      <c r="Z39" s="67"/>
      <c r="AA39" s="91"/>
      <c r="AB39" s="3">
        <v>2.1</v>
      </c>
      <c r="AC39" s="92">
        <v>2.1</v>
      </c>
      <c r="AD39" s="67"/>
      <c r="AE39" s="91"/>
      <c r="AF39" s="4">
        <v>2.1</v>
      </c>
    </row>
    <row r="40" spans="5:32" x14ac:dyDescent="0.25">
      <c r="E40" s="93" t="s">
        <v>73</v>
      </c>
      <c r="F40" s="67"/>
      <c r="G40" s="67"/>
      <c r="H40" s="67"/>
      <c r="I40" s="94"/>
      <c r="J40" s="116">
        <v>1.6</v>
      </c>
      <c r="K40" s="91"/>
      <c r="L40" s="116">
        <v>1.6</v>
      </c>
      <c r="M40" s="91"/>
      <c r="N40" s="116">
        <v>1.6</v>
      </c>
      <c r="O40" s="91"/>
      <c r="P40" s="116">
        <v>1.6</v>
      </c>
      <c r="Q40" s="67"/>
      <c r="R40" s="91"/>
      <c r="S40" s="116">
        <v>1.6</v>
      </c>
      <c r="T40" s="91"/>
      <c r="U40" s="116">
        <v>1.6</v>
      </c>
      <c r="V40" s="91"/>
      <c r="W40" s="116">
        <v>1.6</v>
      </c>
      <c r="X40" s="67"/>
      <c r="Y40" s="67"/>
      <c r="Z40" s="67"/>
      <c r="AA40" s="91"/>
      <c r="AB40" s="3">
        <v>1.6</v>
      </c>
      <c r="AC40" s="92">
        <v>1.6</v>
      </c>
      <c r="AD40" s="67"/>
      <c r="AE40" s="91"/>
      <c r="AF40" s="4">
        <v>1.6</v>
      </c>
    </row>
    <row r="41" spans="5:32" x14ac:dyDescent="0.25">
      <c r="E41" s="93" t="s">
        <v>77</v>
      </c>
      <c r="F41" s="67"/>
      <c r="G41" s="67"/>
      <c r="H41" s="67"/>
      <c r="I41" s="94"/>
      <c r="J41" s="116">
        <v>6</v>
      </c>
      <c r="K41" s="91"/>
      <c r="L41" s="116">
        <v>6</v>
      </c>
      <c r="M41" s="91"/>
      <c r="N41" s="116">
        <v>6</v>
      </c>
      <c r="O41" s="91"/>
      <c r="P41" s="116">
        <v>6</v>
      </c>
      <c r="Q41" s="67"/>
      <c r="R41" s="91"/>
      <c r="S41" s="116">
        <v>6</v>
      </c>
      <c r="T41" s="91"/>
      <c r="U41" s="116">
        <v>6</v>
      </c>
      <c r="V41" s="91"/>
      <c r="W41" s="116">
        <v>6</v>
      </c>
      <c r="X41" s="67"/>
      <c r="Y41" s="67"/>
      <c r="Z41" s="67"/>
      <c r="AA41" s="91"/>
      <c r="AB41" s="3">
        <v>6</v>
      </c>
      <c r="AC41" s="92">
        <v>6</v>
      </c>
      <c r="AD41" s="67"/>
      <c r="AE41" s="91"/>
      <c r="AF41" s="4">
        <v>6</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7.5</v>
      </c>
      <c r="K43" s="103"/>
      <c r="L43" s="102">
        <v>7.5</v>
      </c>
      <c r="M43" s="103"/>
      <c r="N43" s="102">
        <v>7.5</v>
      </c>
      <c r="O43" s="103"/>
      <c r="P43" s="102">
        <v>7.5</v>
      </c>
      <c r="Q43" s="100"/>
      <c r="R43" s="103"/>
      <c r="S43" s="102">
        <v>7.5</v>
      </c>
      <c r="T43" s="103"/>
      <c r="U43" s="113">
        <v>7.5</v>
      </c>
      <c r="V43" s="114"/>
      <c r="W43" s="102">
        <v>7.5</v>
      </c>
      <c r="X43" s="100"/>
      <c r="Y43" s="100"/>
      <c r="Z43" s="100"/>
      <c r="AA43" s="103"/>
      <c r="AB43" s="18">
        <v>7.5</v>
      </c>
      <c r="AC43" s="102">
        <v>7.5</v>
      </c>
      <c r="AD43" s="100"/>
      <c r="AE43" s="103"/>
      <c r="AF43" s="19">
        <v>7.5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U9XbtXLnnfywggfxwm8H81uhhpj05px1HcRqbWHxHaDWpUmIqXCN5EFfj0iSy7985a2PSctQXENEmJ199U4jg==" saltValue="d2NYRx7iUKQ9dt/wwDEAD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0BCD296-5609-48BD-ACF8-710A2C7E7624}"/>
    <hyperlink ref="E53" location="INDEX!A1" display="Return to Index" xr:uid="{3ABF3358-ACFA-475D-9F87-CA97057787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TUAN - Tuan (66/11kV)</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65"/>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2071</v>
      </c>
      <c r="J3" s="69"/>
      <c r="K3" s="69"/>
      <c r="L3" s="69"/>
      <c r="M3" s="69"/>
      <c r="N3" s="69"/>
      <c r="O3" s="69"/>
      <c r="P3" s="69"/>
      <c r="Q3" s="69"/>
      <c r="R3" s="69"/>
      <c r="S3" s="69"/>
      <c r="V3" s="71" t="s">
        <v>929</v>
      </c>
      <c r="W3" s="69"/>
      <c r="Y3" s="72" t="s">
        <v>1528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2072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2073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88</v>
      </c>
      <c r="K26" s="91"/>
      <c r="L26" s="116">
        <v>88</v>
      </c>
      <c r="M26" s="91"/>
      <c r="N26" s="116">
        <v>88</v>
      </c>
      <c r="O26" s="91"/>
      <c r="P26" s="116">
        <v>88</v>
      </c>
      <c r="Q26" s="67"/>
      <c r="R26" s="91"/>
      <c r="S26" s="116">
        <v>88</v>
      </c>
      <c r="T26" s="91"/>
      <c r="U26" s="116">
        <v>88</v>
      </c>
      <c r="V26" s="91"/>
      <c r="W26" s="116">
        <v>88</v>
      </c>
      <c r="X26" s="67"/>
      <c r="Y26" s="67"/>
      <c r="Z26" s="67"/>
      <c r="AA26" s="91"/>
      <c r="AB26" s="3">
        <v>88</v>
      </c>
      <c r="AC26" s="92">
        <v>88</v>
      </c>
      <c r="AD26" s="67"/>
      <c r="AE26" s="91"/>
      <c r="AF26" s="4">
        <v>88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24.7</v>
      </c>
      <c r="K28" s="91"/>
      <c r="L28" s="116">
        <v>24.8</v>
      </c>
      <c r="M28" s="91"/>
      <c r="N28" s="116">
        <v>24.9</v>
      </c>
      <c r="O28" s="91"/>
      <c r="P28" s="116">
        <v>25</v>
      </c>
      <c r="Q28" s="67"/>
      <c r="R28" s="91"/>
      <c r="S28" s="116">
        <v>25</v>
      </c>
      <c r="T28" s="91"/>
      <c r="U28" s="116">
        <v>20.8</v>
      </c>
      <c r="V28" s="91"/>
      <c r="W28" s="116">
        <v>20.8</v>
      </c>
      <c r="X28" s="67"/>
      <c r="Y28" s="67"/>
      <c r="Z28" s="67"/>
      <c r="AA28" s="91"/>
      <c r="AB28" s="3">
        <v>20.9</v>
      </c>
      <c r="AC28" s="92">
        <v>21</v>
      </c>
      <c r="AD28" s="67"/>
      <c r="AE28" s="91"/>
      <c r="AF28" s="4">
        <v>21.1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0.97099999999999997</v>
      </c>
      <c r="K31" s="91"/>
      <c r="L31" s="118">
        <v>0.97099999999999997</v>
      </c>
      <c r="M31" s="91"/>
      <c r="N31" s="118">
        <v>0.97099999999999997</v>
      </c>
      <c r="O31" s="91"/>
      <c r="P31" s="118">
        <v>0.97099999999999997</v>
      </c>
      <c r="Q31" s="67"/>
      <c r="R31" s="91"/>
      <c r="S31" s="118">
        <v>0.97099999999999997</v>
      </c>
      <c r="T31" s="91"/>
      <c r="U31" s="118">
        <v>0.98899999999999999</v>
      </c>
      <c r="V31" s="91"/>
      <c r="W31" s="118">
        <v>0.98899999999999999</v>
      </c>
      <c r="X31" s="67"/>
      <c r="Y31" s="67"/>
      <c r="Z31" s="67"/>
      <c r="AA31" s="91"/>
      <c r="AB31" s="7">
        <v>0.98899999999999999</v>
      </c>
      <c r="AC31" s="96">
        <v>0.98899999999999999</v>
      </c>
      <c r="AD31" s="67"/>
      <c r="AE31" s="91"/>
      <c r="AF31" s="8">
        <v>0.98899999999999999</v>
      </c>
    </row>
    <row r="32" spans="4:32" ht="13.15" customHeight="1" x14ac:dyDescent="0.25">
      <c r="E32" s="93" t="s">
        <v>40</v>
      </c>
      <c r="F32" s="67"/>
      <c r="G32" s="67"/>
      <c r="H32" s="67"/>
      <c r="I32" s="94"/>
      <c r="J32" s="116">
        <v>46</v>
      </c>
      <c r="K32" s="91"/>
      <c r="L32" s="116">
        <v>46</v>
      </c>
      <c r="M32" s="91"/>
      <c r="N32" s="116">
        <v>46</v>
      </c>
      <c r="O32" s="91"/>
      <c r="P32" s="116">
        <v>46</v>
      </c>
      <c r="Q32" s="67"/>
      <c r="R32" s="91"/>
      <c r="S32" s="116">
        <v>46</v>
      </c>
      <c r="T32" s="91"/>
      <c r="U32" s="116">
        <v>52</v>
      </c>
      <c r="V32" s="91"/>
      <c r="W32" s="116">
        <v>52</v>
      </c>
      <c r="X32" s="67"/>
      <c r="Y32" s="67"/>
      <c r="Z32" s="67"/>
      <c r="AA32" s="91"/>
      <c r="AB32" s="3">
        <v>52</v>
      </c>
      <c r="AC32" s="92">
        <v>52</v>
      </c>
      <c r="AD32" s="67"/>
      <c r="AE32" s="91"/>
      <c r="AF32" s="4">
        <v>52</v>
      </c>
    </row>
    <row r="33" spans="5:32" ht="13.15" customHeight="1" x14ac:dyDescent="0.25">
      <c r="E33" s="97" t="s">
        <v>44</v>
      </c>
      <c r="F33" s="67"/>
      <c r="G33" s="67"/>
      <c r="H33" s="67"/>
      <c r="I33" s="94"/>
      <c r="J33" s="119">
        <v>24</v>
      </c>
      <c r="K33" s="91"/>
      <c r="L33" s="119">
        <v>24.1</v>
      </c>
      <c r="M33" s="91"/>
      <c r="N33" s="119">
        <v>24.2</v>
      </c>
      <c r="O33" s="91"/>
      <c r="P33" s="119">
        <v>24.3</v>
      </c>
      <c r="Q33" s="67"/>
      <c r="R33" s="91"/>
      <c r="S33" s="119">
        <v>24.3</v>
      </c>
      <c r="T33" s="91"/>
      <c r="U33" s="119">
        <v>20.2</v>
      </c>
      <c r="V33" s="91"/>
      <c r="W33" s="119">
        <v>20.2</v>
      </c>
      <c r="X33" s="67"/>
      <c r="Y33" s="67"/>
      <c r="Z33" s="67"/>
      <c r="AA33" s="91"/>
      <c r="AB33" s="9">
        <v>20.3</v>
      </c>
      <c r="AC33" s="98">
        <v>20.399999999999999</v>
      </c>
      <c r="AD33" s="67"/>
      <c r="AE33" s="91"/>
      <c r="AF33" s="10">
        <v>20.5</v>
      </c>
    </row>
    <row r="34" spans="5:32" ht="20.25" customHeight="1" x14ac:dyDescent="0.25">
      <c r="E34" s="93" t="s">
        <v>948</v>
      </c>
      <c r="F34" s="67"/>
      <c r="G34" s="67"/>
      <c r="H34" s="67"/>
      <c r="I34" s="94"/>
      <c r="J34" s="117">
        <v>1.2</v>
      </c>
      <c r="K34" s="91"/>
      <c r="L34" s="117">
        <v>1.2</v>
      </c>
      <c r="M34" s="91"/>
      <c r="N34" s="117">
        <v>1.2</v>
      </c>
      <c r="O34" s="91"/>
      <c r="P34" s="117">
        <v>1.2</v>
      </c>
      <c r="Q34" s="67"/>
      <c r="R34" s="91"/>
      <c r="S34" s="117">
        <v>1.2</v>
      </c>
      <c r="T34" s="91"/>
      <c r="U34" s="117">
        <v>1</v>
      </c>
      <c r="V34" s="91"/>
      <c r="W34" s="117">
        <v>1</v>
      </c>
      <c r="X34" s="67"/>
      <c r="Y34" s="67"/>
      <c r="Z34" s="67"/>
      <c r="AA34" s="91"/>
      <c r="AB34" s="5">
        <v>1</v>
      </c>
      <c r="AC34" s="95">
        <v>1</v>
      </c>
      <c r="AD34" s="67"/>
      <c r="AE34" s="91"/>
      <c r="AF34" s="6">
        <v>1</v>
      </c>
    </row>
    <row r="35" spans="5:32" ht="20.25" customHeight="1" x14ac:dyDescent="0.25">
      <c r="E35" s="93" t="s">
        <v>949</v>
      </c>
      <c r="F35" s="67"/>
      <c r="G35" s="67"/>
      <c r="H35" s="67"/>
      <c r="I35" s="94"/>
      <c r="J35" s="117" t="s">
        <v>1057</v>
      </c>
      <c r="K35" s="91"/>
      <c r="L35" s="117" t="s">
        <v>1057</v>
      </c>
      <c r="M35" s="91"/>
      <c r="N35" s="117" t="s">
        <v>1057</v>
      </c>
      <c r="O35" s="91"/>
      <c r="P35" s="117" t="s">
        <v>1057</v>
      </c>
      <c r="Q35" s="67"/>
      <c r="R35" s="91"/>
      <c r="S35" s="117" t="s">
        <v>1057</v>
      </c>
      <c r="T35" s="91"/>
      <c r="U35" s="117" t="s">
        <v>1057</v>
      </c>
      <c r="V35" s="91"/>
      <c r="W35" s="117" t="s">
        <v>1057</v>
      </c>
      <c r="X35" s="67"/>
      <c r="Y35" s="67"/>
      <c r="Z35" s="67"/>
      <c r="AA35" s="91"/>
      <c r="AB35" s="5" t="s">
        <v>1057</v>
      </c>
      <c r="AC35" s="95" t="s">
        <v>1057</v>
      </c>
      <c r="AD35" s="67"/>
      <c r="AE35" s="91"/>
      <c r="AF35" s="6" t="s">
        <v>1057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64</v>
      </c>
      <c r="K43" s="103"/>
      <c r="L43" s="102">
        <v>64</v>
      </c>
      <c r="M43" s="103"/>
      <c r="N43" s="102">
        <v>64</v>
      </c>
      <c r="O43" s="103"/>
      <c r="P43" s="102">
        <v>64</v>
      </c>
      <c r="Q43" s="100"/>
      <c r="R43" s="103"/>
      <c r="S43" s="102">
        <v>64</v>
      </c>
      <c r="T43" s="103"/>
      <c r="U43" s="113">
        <v>64</v>
      </c>
      <c r="V43" s="114"/>
      <c r="W43" s="102">
        <v>64</v>
      </c>
      <c r="X43" s="100"/>
      <c r="Y43" s="100"/>
      <c r="Z43" s="100"/>
      <c r="AA43" s="103"/>
      <c r="AB43" s="18">
        <v>64</v>
      </c>
      <c r="AC43" s="102">
        <v>64</v>
      </c>
      <c r="AD43" s="100"/>
      <c r="AE43" s="103"/>
      <c r="AF43" s="19">
        <v>64</v>
      </c>
    </row>
    <row r="44" spans="5:32" ht="22.5" customHeight="1" x14ac:dyDescent="0.25">
      <c r="E44" s="99" t="s">
        <v>85</v>
      </c>
      <c r="F44" s="100"/>
      <c r="G44" s="100"/>
      <c r="H44" s="100"/>
      <c r="I44" s="101"/>
      <c r="J44" s="102">
        <v>32</v>
      </c>
      <c r="K44" s="103"/>
      <c r="L44" s="102">
        <v>32</v>
      </c>
      <c r="M44" s="103"/>
      <c r="N44" s="102">
        <v>32</v>
      </c>
      <c r="O44" s="103"/>
      <c r="P44" s="102">
        <v>32</v>
      </c>
      <c r="Q44" s="100"/>
      <c r="R44" s="103"/>
      <c r="S44" s="102">
        <v>32</v>
      </c>
      <c r="T44" s="103"/>
      <c r="U44" s="102">
        <v>32</v>
      </c>
      <c r="V44" s="103"/>
      <c r="W44" s="102">
        <v>32</v>
      </c>
      <c r="X44" s="100"/>
      <c r="Y44" s="100"/>
      <c r="Z44" s="100"/>
      <c r="AA44" s="103"/>
      <c r="AB44" s="18">
        <v>32</v>
      </c>
      <c r="AC44" s="102">
        <v>32</v>
      </c>
      <c r="AD44" s="100"/>
      <c r="AE44" s="103"/>
      <c r="AF44" s="19">
        <v>32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18"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r2HEEaYE5OqQAtEqFOLpgyt/r2+e6/UxOnjbkNJ9C6PqVvq+WeEIyXRJCVGZjuhpHP6SMs9I4ygB+ZIKcR9mw==" saltValue="Hy9thGEE2/RFVWY2sKkmG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D07827A-7521-4FC7-B563-48B5E302A4FD}"/>
    <hyperlink ref="E53" location="INDEX!A1" display="Return to Index" xr:uid="{B55C9DF0-A9CE-4931-BC00-C8FCE26AD0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TWCE - Toowoomba Central (110/11kV)</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1087</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1089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26</v>
      </c>
      <c r="K26" s="91"/>
      <c r="L26" s="116">
        <v>26</v>
      </c>
      <c r="M26" s="91"/>
      <c r="N26" s="116">
        <v>26</v>
      </c>
      <c r="O26" s="91"/>
      <c r="P26" s="116">
        <v>26</v>
      </c>
      <c r="Q26" s="67"/>
      <c r="R26" s="91"/>
      <c r="S26" s="116">
        <v>26</v>
      </c>
      <c r="T26" s="91"/>
      <c r="U26" s="116">
        <v>29.9</v>
      </c>
      <c r="V26" s="91"/>
      <c r="W26" s="116">
        <v>29.9</v>
      </c>
      <c r="X26" s="67"/>
      <c r="Y26" s="67"/>
      <c r="Z26" s="67"/>
      <c r="AA26" s="91"/>
      <c r="AB26" s="3">
        <v>29.9</v>
      </c>
      <c r="AC26" s="92">
        <v>29.9</v>
      </c>
      <c r="AD26" s="67"/>
      <c r="AE26" s="91"/>
      <c r="AF26" s="4">
        <v>29.9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13</v>
      </c>
      <c r="K28" s="91"/>
      <c r="L28" s="116">
        <v>13.1</v>
      </c>
      <c r="M28" s="91"/>
      <c r="N28" s="116">
        <v>13.3</v>
      </c>
      <c r="O28" s="91"/>
      <c r="P28" s="116">
        <v>13.4</v>
      </c>
      <c r="Q28" s="67"/>
      <c r="R28" s="91"/>
      <c r="S28" s="116">
        <v>13.4</v>
      </c>
      <c r="T28" s="91"/>
      <c r="U28" s="116">
        <v>10.4</v>
      </c>
      <c r="V28" s="91"/>
      <c r="W28" s="116">
        <v>10.4</v>
      </c>
      <c r="X28" s="67"/>
      <c r="Y28" s="67"/>
      <c r="Z28" s="67"/>
      <c r="AA28" s="91"/>
      <c r="AB28" s="3">
        <v>10.6</v>
      </c>
      <c r="AC28" s="92">
        <v>10.7</v>
      </c>
      <c r="AD28" s="67"/>
      <c r="AE28" s="91"/>
      <c r="AF28" s="4">
        <v>10.8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14.3</v>
      </c>
      <c r="K32" s="91"/>
      <c r="L32" s="116">
        <v>14.3</v>
      </c>
      <c r="M32" s="91"/>
      <c r="N32" s="116">
        <v>14.3</v>
      </c>
      <c r="O32" s="91"/>
      <c r="P32" s="116">
        <v>14.3</v>
      </c>
      <c r="Q32" s="67"/>
      <c r="R32" s="91"/>
      <c r="S32" s="116">
        <v>14.3</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12.3</v>
      </c>
      <c r="K33" s="91"/>
      <c r="L33" s="119">
        <v>12.5</v>
      </c>
      <c r="M33" s="91"/>
      <c r="N33" s="119">
        <v>12.6</v>
      </c>
      <c r="O33" s="91"/>
      <c r="P33" s="119">
        <v>12.7</v>
      </c>
      <c r="Q33" s="67"/>
      <c r="R33" s="91"/>
      <c r="S33" s="119">
        <v>12.7</v>
      </c>
      <c r="T33" s="91"/>
      <c r="U33" s="119">
        <v>9.5</v>
      </c>
      <c r="V33" s="91"/>
      <c r="W33" s="119">
        <v>9.6</v>
      </c>
      <c r="X33" s="67"/>
      <c r="Y33" s="67"/>
      <c r="Z33" s="67"/>
      <c r="AA33" s="91"/>
      <c r="AB33" s="9">
        <v>9.6999999999999993</v>
      </c>
      <c r="AC33" s="98">
        <v>9.8000000000000007</v>
      </c>
      <c r="AD33" s="67"/>
      <c r="AE33" s="91"/>
      <c r="AF33" s="10">
        <v>9.9</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1090</v>
      </c>
      <c r="K35" s="91"/>
      <c r="L35" s="117" t="s">
        <v>1090</v>
      </c>
      <c r="M35" s="91"/>
      <c r="N35" s="117" t="s">
        <v>1090</v>
      </c>
      <c r="O35" s="91"/>
      <c r="P35" s="117" t="s">
        <v>1090</v>
      </c>
      <c r="Q35" s="67"/>
      <c r="R35" s="91"/>
      <c r="S35" s="117" t="s">
        <v>1090</v>
      </c>
      <c r="T35" s="91"/>
      <c r="U35" s="117" t="s">
        <v>1090</v>
      </c>
      <c r="V35" s="91"/>
      <c r="W35" s="117" t="s">
        <v>1090</v>
      </c>
      <c r="X35" s="67"/>
      <c r="Y35" s="67"/>
      <c r="Z35" s="67"/>
      <c r="AA35" s="91"/>
      <c r="AB35" s="5" t="s">
        <v>1090</v>
      </c>
      <c r="AC35" s="95" t="s">
        <v>1090</v>
      </c>
      <c r="AD35" s="67"/>
      <c r="AE35" s="91"/>
      <c r="AF35" s="6" t="s">
        <v>1090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02">
        <v>15</v>
      </c>
      <c r="V43" s="103"/>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pqPq9S1RP0SdgdRlzY/+HWuwCZWsk/WLWtfhBw6jjlQyQogeipm8rXh46eYPISiU43mAbMj6G0hhCwky3i/Cg==" saltValue="wdEvCEf1p+PIwWn3gQBG4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E7D782DA-E868-459F-8676-D360A5137541}"/>
    <hyperlink ref="E53" location="INDEX!A1" display="Return to Index" xr:uid="{893D69A6-06FA-4F82-9E06-3497E912B3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BORE - Boyne Residential (66/11kV)</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71"/>
  <dimension ref="A1:AJ53"/>
  <sheetViews>
    <sheetView showGridLines="0" topLeftCell="A22" workbookViewId="0">
      <selection activeCell="A46" sqref="A46:XFD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2075</v>
      </c>
      <c r="J3" s="69"/>
      <c r="K3" s="69"/>
      <c r="L3" s="69"/>
      <c r="M3" s="69"/>
      <c r="N3" s="69"/>
      <c r="O3" s="69"/>
      <c r="P3" s="69"/>
      <c r="Q3" s="69"/>
      <c r="R3" s="69"/>
      <c r="S3" s="69"/>
      <c r="V3" s="71" t="s">
        <v>929</v>
      </c>
      <c r="W3" s="69"/>
      <c r="Y3" s="72" t="s">
        <v>1323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2076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22.1</v>
      </c>
      <c r="K26" s="91"/>
      <c r="L26" s="116">
        <v>22.1</v>
      </c>
      <c r="M26" s="91"/>
      <c r="N26" s="116">
        <v>22.1</v>
      </c>
      <c r="O26" s="91"/>
      <c r="P26" s="116">
        <v>22.1</v>
      </c>
      <c r="Q26" s="67"/>
      <c r="R26" s="91"/>
      <c r="S26" s="116">
        <v>22.1</v>
      </c>
      <c r="T26" s="91"/>
      <c r="U26" s="116">
        <v>24.3</v>
      </c>
      <c r="V26" s="91"/>
      <c r="W26" s="116">
        <v>24.3</v>
      </c>
      <c r="X26" s="67"/>
      <c r="Y26" s="67"/>
      <c r="Z26" s="67"/>
      <c r="AA26" s="91"/>
      <c r="AB26" s="3">
        <v>24.3</v>
      </c>
      <c r="AC26" s="92">
        <v>24.3</v>
      </c>
      <c r="AD26" s="67"/>
      <c r="AE26" s="91"/>
      <c r="AF26" s="4">
        <v>24.3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10.9</v>
      </c>
      <c r="K28" s="91"/>
      <c r="L28" s="116">
        <v>11.1</v>
      </c>
      <c r="M28" s="91"/>
      <c r="N28" s="116">
        <v>11.1</v>
      </c>
      <c r="O28" s="91"/>
      <c r="P28" s="116">
        <v>11.3</v>
      </c>
      <c r="Q28" s="67"/>
      <c r="R28" s="91"/>
      <c r="S28" s="116">
        <v>11.3</v>
      </c>
      <c r="T28" s="91"/>
      <c r="U28" s="116">
        <v>11.4</v>
      </c>
      <c r="V28" s="91"/>
      <c r="W28" s="116">
        <v>11.4</v>
      </c>
      <c r="X28" s="67"/>
      <c r="Y28" s="67"/>
      <c r="Z28" s="67"/>
      <c r="AA28" s="91"/>
      <c r="AB28" s="3">
        <v>11.6</v>
      </c>
      <c r="AC28" s="92">
        <v>11.7</v>
      </c>
      <c r="AD28" s="67"/>
      <c r="AE28" s="91"/>
      <c r="AF28" s="4">
        <v>11.8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0.93500000000000005</v>
      </c>
      <c r="K31" s="91"/>
      <c r="L31" s="118">
        <v>0.93500000000000005</v>
      </c>
      <c r="M31" s="91"/>
      <c r="N31" s="118">
        <v>0.93500000000000005</v>
      </c>
      <c r="O31" s="91"/>
      <c r="P31" s="118">
        <v>0.93500000000000005</v>
      </c>
      <c r="Q31" s="67"/>
      <c r="R31" s="91"/>
      <c r="S31" s="118">
        <v>0.93500000000000005</v>
      </c>
      <c r="T31" s="91"/>
      <c r="U31" s="118">
        <v>0.92900000000000005</v>
      </c>
      <c r="V31" s="91"/>
      <c r="W31" s="118">
        <v>0.92900000000000005</v>
      </c>
      <c r="X31" s="67"/>
      <c r="Y31" s="67"/>
      <c r="Z31" s="67"/>
      <c r="AA31" s="91"/>
      <c r="AB31" s="7">
        <v>0.92900000000000005</v>
      </c>
      <c r="AC31" s="96">
        <v>0.92900000000000005</v>
      </c>
      <c r="AD31" s="67"/>
      <c r="AE31" s="91"/>
      <c r="AF31" s="8">
        <v>0.92900000000000005</v>
      </c>
    </row>
    <row r="32" spans="4:32" ht="13.15" customHeight="1" x14ac:dyDescent="0.25">
      <c r="E32" s="93" t="s">
        <v>40</v>
      </c>
      <c r="F32" s="67"/>
      <c r="G32" s="67"/>
      <c r="H32" s="67"/>
      <c r="I32" s="94"/>
      <c r="J32" s="116">
        <v>13.7</v>
      </c>
      <c r="K32" s="91"/>
      <c r="L32" s="116">
        <v>13.7</v>
      </c>
      <c r="M32" s="91"/>
      <c r="N32" s="116">
        <v>13.7</v>
      </c>
      <c r="O32" s="91"/>
      <c r="P32" s="116">
        <v>13.7</v>
      </c>
      <c r="Q32" s="67"/>
      <c r="R32" s="91"/>
      <c r="S32" s="116">
        <v>13.7</v>
      </c>
      <c r="T32" s="91"/>
      <c r="U32" s="116">
        <v>14.7</v>
      </c>
      <c r="V32" s="91"/>
      <c r="W32" s="116">
        <v>14.7</v>
      </c>
      <c r="X32" s="67"/>
      <c r="Y32" s="67"/>
      <c r="Z32" s="67"/>
      <c r="AA32" s="91"/>
      <c r="AB32" s="3">
        <v>14.7</v>
      </c>
      <c r="AC32" s="92">
        <v>14.7</v>
      </c>
      <c r="AD32" s="67"/>
      <c r="AE32" s="91"/>
      <c r="AF32" s="4">
        <v>14.7</v>
      </c>
    </row>
    <row r="33" spans="5:32" ht="13.15" customHeight="1" x14ac:dyDescent="0.25">
      <c r="E33" s="97" t="s">
        <v>44</v>
      </c>
      <c r="F33" s="67"/>
      <c r="G33" s="67"/>
      <c r="H33" s="67"/>
      <c r="I33" s="94"/>
      <c r="J33" s="119">
        <v>10.7</v>
      </c>
      <c r="K33" s="91"/>
      <c r="L33" s="119">
        <v>10.8</v>
      </c>
      <c r="M33" s="91"/>
      <c r="N33" s="119">
        <v>10.9</v>
      </c>
      <c r="O33" s="91"/>
      <c r="P33" s="119">
        <v>11</v>
      </c>
      <c r="Q33" s="67"/>
      <c r="R33" s="91"/>
      <c r="S33" s="119">
        <v>11</v>
      </c>
      <c r="T33" s="91"/>
      <c r="U33" s="119">
        <v>11.1</v>
      </c>
      <c r="V33" s="91"/>
      <c r="W33" s="119">
        <v>11.2</v>
      </c>
      <c r="X33" s="67"/>
      <c r="Y33" s="67"/>
      <c r="Z33" s="67"/>
      <c r="AA33" s="91"/>
      <c r="AB33" s="9">
        <v>11.3</v>
      </c>
      <c r="AC33" s="98">
        <v>11.4</v>
      </c>
      <c r="AD33" s="67"/>
      <c r="AE33" s="91"/>
      <c r="AF33" s="10">
        <v>11.5</v>
      </c>
    </row>
    <row r="34" spans="5:32" ht="20.25" customHeight="1" x14ac:dyDescent="0.25">
      <c r="E34" s="93" t="s">
        <v>948</v>
      </c>
      <c r="F34" s="67"/>
      <c r="G34" s="67"/>
      <c r="H34" s="67"/>
      <c r="I34" s="94"/>
      <c r="J34" s="117">
        <v>0.5</v>
      </c>
      <c r="K34" s="91"/>
      <c r="L34" s="117">
        <v>0.5</v>
      </c>
      <c r="M34" s="91"/>
      <c r="N34" s="117">
        <v>0.5</v>
      </c>
      <c r="O34" s="91"/>
      <c r="P34" s="117">
        <v>0.6</v>
      </c>
      <c r="Q34" s="67"/>
      <c r="R34" s="91"/>
      <c r="S34" s="117">
        <v>0.6</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2077</v>
      </c>
      <c r="K35" s="91"/>
      <c r="L35" s="117" t="s">
        <v>2077</v>
      </c>
      <c r="M35" s="91"/>
      <c r="N35" s="117" t="s">
        <v>2077</v>
      </c>
      <c r="O35" s="91"/>
      <c r="P35" s="117" t="s">
        <v>2077</v>
      </c>
      <c r="Q35" s="67"/>
      <c r="R35" s="91"/>
      <c r="S35" s="117" t="s">
        <v>2077</v>
      </c>
      <c r="T35" s="91"/>
      <c r="U35" s="117" t="s">
        <v>2077</v>
      </c>
      <c r="V35" s="91"/>
      <c r="W35" s="117" t="s">
        <v>2077</v>
      </c>
      <c r="X35" s="67"/>
      <c r="Y35" s="67"/>
      <c r="Z35" s="67"/>
      <c r="AA35" s="91"/>
      <c r="AB35" s="5" t="s">
        <v>2077</v>
      </c>
      <c r="AC35" s="95" t="s">
        <v>2077</v>
      </c>
      <c r="AD35" s="67"/>
      <c r="AE35" s="91"/>
      <c r="AF35" s="6" t="s">
        <v>2077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20</v>
      </c>
      <c r="K43" s="103"/>
      <c r="L43" s="102">
        <v>20</v>
      </c>
      <c r="M43" s="103"/>
      <c r="N43" s="102">
        <v>20</v>
      </c>
      <c r="O43" s="103"/>
      <c r="P43" s="102">
        <v>20</v>
      </c>
      <c r="Q43" s="100"/>
      <c r="R43" s="103"/>
      <c r="S43" s="102">
        <v>20</v>
      </c>
      <c r="T43" s="103"/>
      <c r="U43" s="113">
        <v>20</v>
      </c>
      <c r="V43" s="114"/>
      <c r="W43" s="102">
        <v>20</v>
      </c>
      <c r="X43" s="100"/>
      <c r="Y43" s="100"/>
      <c r="Z43" s="100"/>
      <c r="AA43" s="103"/>
      <c r="AB43" s="18">
        <v>20</v>
      </c>
      <c r="AC43" s="102">
        <v>20</v>
      </c>
      <c r="AD43" s="100"/>
      <c r="AE43" s="103"/>
      <c r="AF43" s="19">
        <v>20</v>
      </c>
    </row>
    <row r="44" spans="5:32" ht="22.5" customHeight="1" x14ac:dyDescent="0.25">
      <c r="E44" s="99" t="s">
        <v>85</v>
      </c>
      <c r="F44" s="100"/>
      <c r="G44" s="100"/>
      <c r="H44" s="100"/>
      <c r="I44" s="101"/>
      <c r="J44" s="102">
        <v>10</v>
      </c>
      <c r="K44" s="103"/>
      <c r="L44" s="102">
        <v>10</v>
      </c>
      <c r="M44" s="103"/>
      <c r="N44" s="102">
        <v>10</v>
      </c>
      <c r="O44" s="103"/>
      <c r="P44" s="102">
        <v>10</v>
      </c>
      <c r="Q44" s="100"/>
      <c r="R44" s="103"/>
      <c r="S44" s="102">
        <v>10</v>
      </c>
      <c r="T44" s="103"/>
      <c r="U44" s="102">
        <v>10</v>
      </c>
      <c r="V44" s="103"/>
      <c r="W44" s="102">
        <v>10</v>
      </c>
      <c r="X44" s="100"/>
      <c r="Y44" s="100"/>
      <c r="Z44" s="100"/>
      <c r="AA44" s="103"/>
      <c r="AB44" s="18">
        <v>10</v>
      </c>
      <c r="AC44" s="102">
        <v>10</v>
      </c>
      <c r="AD44" s="100"/>
      <c r="AE44" s="103"/>
      <c r="AF44" s="19">
        <v>10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18"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rCj54VkXPe7xa8UKbWQlgSNk8SRvp7AtsZKOhe10ZVLy29wYBsSOYeUakHGJvMpezGW6Ux3d3bEDb9TJNomlw==" saltValue="jjoGXjLpjxJaaGGLhV1oy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BFE8842-F548-434D-AE1B-34276CE8505A}"/>
    <hyperlink ref="E53" location="INDEX!A1" display="Return to Index" xr:uid="{E9090B2F-86B3-4FFB-8605-959619D7EB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VERM - Vermont (66/22kV)</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74"/>
  <dimension ref="A1:AJ53"/>
  <sheetViews>
    <sheetView showGridLines="0" topLeftCell="A19" workbookViewId="0">
      <selection activeCell="A46" sqref="A46:XFD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2078</v>
      </c>
      <c r="J3" s="69"/>
      <c r="K3" s="69"/>
      <c r="L3" s="69"/>
      <c r="M3" s="69"/>
      <c r="N3" s="69"/>
      <c r="O3" s="69"/>
      <c r="P3" s="69"/>
      <c r="Q3" s="69"/>
      <c r="R3" s="69"/>
      <c r="S3" s="69"/>
      <c r="V3" s="71" t="s">
        <v>929</v>
      </c>
      <c r="W3" s="69"/>
      <c r="Y3" s="72" t="s">
        <v>964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967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2080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69.599999999999994</v>
      </c>
      <c r="K26" s="91"/>
      <c r="L26" s="116">
        <v>69.599999999999994</v>
      </c>
      <c r="M26" s="91"/>
      <c r="N26" s="116">
        <v>69.599999999999994</v>
      </c>
      <c r="O26" s="91"/>
      <c r="P26" s="116">
        <v>69.599999999999994</v>
      </c>
      <c r="Q26" s="67"/>
      <c r="R26" s="91"/>
      <c r="S26" s="116">
        <v>69.599999999999994</v>
      </c>
      <c r="T26" s="91"/>
      <c r="U26" s="116">
        <v>79.2</v>
      </c>
      <c r="V26" s="91"/>
      <c r="W26" s="116">
        <v>79.2</v>
      </c>
      <c r="X26" s="67"/>
      <c r="Y26" s="67"/>
      <c r="Z26" s="67"/>
      <c r="AA26" s="91"/>
      <c r="AB26" s="3">
        <v>79.2</v>
      </c>
      <c r="AC26" s="92">
        <v>79.2</v>
      </c>
      <c r="AD26" s="67"/>
      <c r="AE26" s="91"/>
      <c r="AF26" s="4">
        <v>79.2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19.899999999999999</v>
      </c>
      <c r="K28" s="91"/>
      <c r="L28" s="116">
        <v>20</v>
      </c>
      <c r="M28" s="91"/>
      <c r="N28" s="116">
        <v>20.100000000000001</v>
      </c>
      <c r="O28" s="91"/>
      <c r="P28" s="116">
        <v>20.3</v>
      </c>
      <c r="Q28" s="67"/>
      <c r="R28" s="91"/>
      <c r="S28" s="116">
        <v>20.3</v>
      </c>
      <c r="T28" s="91"/>
      <c r="U28" s="116">
        <v>20.8</v>
      </c>
      <c r="V28" s="91"/>
      <c r="W28" s="116">
        <v>20.8</v>
      </c>
      <c r="X28" s="67"/>
      <c r="Y28" s="67"/>
      <c r="Z28" s="67"/>
      <c r="AA28" s="91"/>
      <c r="AB28" s="3">
        <v>21</v>
      </c>
      <c r="AC28" s="92">
        <v>21.1</v>
      </c>
      <c r="AD28" s="67"/>
      <c r="AE28" s="91"/>
      <c r="AF28" s="4">
        <v>21.3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38.799999999999997</v>
      </c>
      <c r="K32" s="91"/>
      <c r="L32" s="116">
        <v>38.799999999999997</v>
      </c>
      <c r="M32" s="91"/>
      <c r="N32" s="116">
        <v>38.799999999999997</v>
      </c>
      <c r="O32" s="91"/>
      <c r="P32" s="116">
        <v>38.799999999999997</v>
      </c>
      <c r="Q32" s="67"/>
      <c r="R32" s="91"/>
      <c r="S32" s="116">
        <v>38.799999999999997</v>
      </c>
      <c r="T32" s="91"/>
      <c r="U32" s="116">
        <v>42.2</v>
      </c>
      <c r="V32" s="91"/>
      <c r="W32" s="116">
        <v>42.2</v>
      </c>
      <c r="X32" s="67"/>
      <c r="Y32" s="67"/>
      <c r="Z32" s="67"/>
      <c r="AA32" s="91"/>
      <c r="AB32" s="3">
        <v>42.2</v>
      </c>
      <c r="AC32" s="92">
        <v>42.2</v>
      </c>
      <c r="AD32" s="67"/>
      <c r="AE32" s="91"/>
      <c r="AF32" s="4">
        <v>42.2</v>
      </c>
    </row>
    <row r="33" spans="5:32" ht="13.15" customHeight="1" x14ac:dyDescent="0.25">
      <c r="E33" s="97" t="s">
        <v>44</v>
      </c>
      <c r="F33" s="67"/>
      <c r="G33" s="67"/>
      <c r="H33" s="67"/>
      <c r="I33" s="94"/>
      <c r="J33" s="119">
        <v>18.399999999999999</v>
      </c>
      <c r="K33" s="91"/>
      <c r="L33" s="119">
        <v>18.5</v>
      </c>
      <c r="M33" s="91"/>
      <c r="N33" s="119">
        <v>18.600000000000001</v>
      </c>
      <c r="O33" s="91"/>
      <c r="P33" s="119">
        <v>18.7</v>
      </c>
      <c r="Q33" s="67"/>
      <c r="R33" s="91"/>
      <c r="S33" s="119">
        <v>18.7</v>
      </c>
      <c r="T33" s="91"/>
      <c r="U33" s="119">
        <v>19.899999999999999</v>
      </c>
      <c r="V33" s="91"/>
      <c r="W33" s="119">
        <v>19.899999999999999</v>
      </c>
      <c r="X33" s="67"/>
      <c r="Y33" s="67"/>
      <c r="Z33" s="67"/>
      <c r="AA33" s="91"/>
      <c r="AB33" s="9">
        <v>20.100000000000001</v>
      </c>
      <c r="AC33" s="98">
        <v>20.3</v>
      </c>
      <c r="AD33" s="67"/>
      <c r="AE33" s="91"/>
      <c r="AF33" s="10">
        <v>20.399999999999999</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1</v>
      </c>
      <c r="V34" s="91"/>
      <c r="W34" s="117">
        <v>1</v>
      </c>
      <c r="X34" s="67"/>
      <c r="Y34" s="67"/>
      <c r="Z34" s="67"/>
      <c r="AA34" s="91"/>
      <c r="AB34" s="5">
        <v>1</v>
      </c>
      <c r="AC34" s="95">
        <v>1</v>
      </c>
      <c r="AD34" s="67"/>
      <c r="AE34" s="91"/>
      <c r="AF34" s="6">
        <v>1</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50</v>
      </c>
      <c r="K43" s="103"/>
      <c r="L43" s="102">
        <v>50</v>
      </c>
      <c r="M43" s="103"/>
      <c r="N43" s="102">
        <v>50</v>
      </c>
      <c r="O43" s="103"/>
      <c r="P43" s="102">
        <v>50</v>
      </c>
      <c r="Q43" s="100"/>
      <c r="R43" s="103"/>
      <c r="S43" s="102">
        <v>50</v>
      </c>
      <c r="T43" s="103"/>
      <c r="U43" s="113">
        <v>50</v>
      </c>
      <c r="V43" s="114"/>
      <c r="W43" s="102">
        <v>50</v>
      </c>
      <c r="X43" s="100"/>
      <c r="Y43" s="100"/>
      <c r="Z43" s="100"/>
      <c r="AA43" s="103"/>
      <c r="AB43" s="18">
        <v>50</v>
      </c>
      <c r="AC43" s="102">
        <v>50</v>
      </c>
      <c r="AD43" s="100"/>
      <c r="AE43" s="103"/>
      <c r="AF43" s="19">
        <v>50</v>
      </c>
    </row>
    <row r="44" spans="5:32" ht="22.5" customHeight="1" x14ac:dyDescent="0.25">
      <c r="E44" s="99" t="s">
        <v>85</v>
      </c>
      <c r="F44" s="100"/>
      <c r="G44" s="100"/>
      <c r="H44" s="100"/>
      <c r="I44" s="101"/>
      <c r="J44" s="102">
        <v>25</v>
      </c>
      <c r="K44" s="103"/>
      <c r="L44" s="102">
        <v>25</v>
      </c>
      <c r="M44" s="103"/>
      <c r="N44" s="102">
        <v>25</v>
      </c>
      <c r="O44" s="103"/>
      <c r="P44" s="102">
        <v>25</v>
      </c>
      <c r="Q44" s="100"/>
      <c r="R44" s="103"/>
      <c r="S44" s="102">
        <v>25</v>
      </c>
      <c r="T44" s="103"/>
      <c r="U44" s="102">
        <v>25</v>
      </c>
      <c r="V44" s="103"/>
      <c r="W44" s="102">
        <v>25</v>
      </c>
      <c r="X44" s="100"/>
      <c r="Y44" s="100"/>
      <c r="Z44" s="100"/>
      <c r="AA44" s="103"/>
      <c r="AB44" s="18">
        <v>25</v>
      </c>
      <c r="AC44" s="102">
        <v>25</v>
      </c>
      <c r="AD44" s="100"/>
      <c r="AE44" s="103"/>
      <c r="AF44" s="19">
        <v>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18"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b521LFhYwz8jDTVXtFVgo2lxyFhs9XL4rMhRXBJdvy6KGZ4k4bpbhWCbZ5vR61VK01R2Z/jO/aq1/ZZPu+nGg==" saltValue="YEDpMoBsgscdgdDQMdgZU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36CBB85-5884-4B49-9D36-473D3FEF4DCB}"/>
    <hyperlink ref="E53" location="INDEX!A1" display="Return to Index" xr:uid="{CF477B42-7E23-45CF-A144-E98AA4989DD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WAEA - Warwick East (33/11kV)</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72"/>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2081</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1195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1283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2082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25.6</v>
      </c>
      <c r="K26" s="91"/>
      <c r="L26" s="116">
        <v>25.6</v>
      </c>
      <c r="M26" s="91"/>
      <c r="N26" s="116">
        <v>25.6</v>
      </c>
      <c r="O26" s="91"/>
      <c r="P26" s="116">
        <v>25.6</v>
      </c>
      <c r="Q26" s="67"/>
      <c r="R26" s="91"/>
      <c r="S26" s="116">
        <v>25.6</v>
      </c>
      <c r="T26" s="91"/>
      <c r="U26" s="116">
        <v>27</v>
      </c>
      <c r="V26" s="91"/>
      <c r="W26" s="116">
        <v>27</v>
      </c>
      <c r="X26" s="67"/>
      <c r="Y26" s="67"/>
      <c r="Z26" s="67"/>
      <c r="AA26" s="91"/>
      <c r="AB26" s="3">
        <v>27</v>
      </c>
      <c r="AC26" s="92">
        <v>27</v>
      </c>
      <c r="AD26" s="67"/>
      <c r="AE26" s="91"/>
      <c r="AF26" s="4">
        <v>27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8.6999999999999993</v>
      </c>
      <c r="K28" s="91"/>
      <c r="L28" s="116">
        <v>8.8000000000000007</v>
      </c>
      <c r="M28" s="91"/>
      <c r="N28" s="116">
        <v>8.8000000000000007</v>
      </c>
      <c r="O28" s="91"/>
      <c r="P28" s="116">
        <v>8.9</v>
      </c>
      <c r="Q28" s="67"/>
      <c r="R28" s="91"/>
      <c r="S28" s="116">
        <v>8.9</v>
      </c>
      <c r="T28" s="91"/>
      <c r="U28" s="116">
        <v>5.7</v>
      </c>
      <c r="V28" s="91"/>
      <c r="W28" s="116">
        <v>5.8</v>
      </c>
      <c r="X28" s="67"/>
      <c r="Y28" s="67"/>
      <c r="Z28" s="67"/>
      <c r="AA28" s="91"/>
      <c r="AB28" s="3">
        <v>5.8</v>
      </c>
      <c r="AC28" s="92">
        <v>5.8</v>
      </c>
      <c r="AD28" s="67"/>
      <c r="AE28" s="91"/>
      <c r="AF28" s="4">
        <v>5.9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0.97399999999999998</v>
      </c>
      <c r="V31" s="91"/>
      <c r="W31" s="118">
        <v>0.97399999999999998</v>
      </c>
      <c r="X31" s="67"/>
      <c r="Y31" s="67"/>
      <c r="Z31" s="67"/>
      <c r="AA31" s="91"/>
      <c r="AB31" s="7">
        <v>0.97399999999999998</v>
      </c>
      <c r="AC31" s="96">
        <v>0.97399999999999998</v>
      </c>
      <c r="AD31" s="67"/>
      <c r="AE31" s="91"/>
      <c r="AF31" s="8">
        <v>0.97399999999999998</v>
      </c>
    </row>
    <row r="32" spans="4:32" ht="13.15" customHeight="1" x14ac:dyDescent="0.25">
      <c r="E32" s="93" t="s">
        <v>40</v>
      </c>
      <c r="F32" s="67"/>
      <c r="G32" s="67"/>
      <c r="H32" s="67"/>
      <c r="I32" s="94"/>
      <c r="J32" s="116">
        <v>14.7</v>
      </c>
      <c r="K32" s="91"/>
      <c r="L32" s="116">
        <v>14.7</v>
      </c>
      <c r="M32" s="91"/>
      <c r="N32" s="116">
        <v>14.7</v>
      </c>
      <c r="O32" s="91"/>
      <c r="P32" s="116">
        <v>14.7</v>
      </c>
      <c r="Q32" s="67"/>
      <c r="R32" s="91"/>
      <c r="S32" s="116">
        <v>14.7</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8.1</v>
      </c>
      <c r="K33" s="91"/>
      <c r="L33" s="119">
        <v>8.1</v>
      </c>
      <c r="M33" s="91"/>
      <c r="N33" s="119">
        <v>8.1999999999999993</v>
      </c>
      <c r="O33" s="91"/>
      <c r="P33" s="119">
        <v>8.1999999999999993</v>
      </c>
      <c r="Q33" s="67"/>
      <c r="R33" s="91"/>
      <c r="S33" s="119">
        <v>8.1999999999999993</v>
      </c>
      <c r="T33" s="91"/>
      <c r="U33" s="119">
        <v>5.5</v>
      </c>
      <c r="V33" s="91"/>
      <c r="W33" s="119">
        <v>5.5</v>
      </c>
      <c r="X33" s="67"/>
      <c r="Y33" s="67"/>
      <c r="Z33" s="67"/>
      <c r="AA33" s="91"/>
      <c r="AB33" s="9">
        <v>5.6</v>
      </c>
      <c r="AC33" s="98">
        <v>5.6</v>
      </c>
      <c r="AD33" s="67"/>
      <c r="AE33" s="91"/>
      <c r="AF33" s="10">
        <v>5.6</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16</v>
      </c>
      <c r="K43" s="103"/>
      <c r="L43" s="102">
        <v>16</v>
      </c>
      <c r="M43" s="103"/>
      <c r="N43" s="102">
        <v>16</v>
      </c>
      <c r="O43" s="103"/>
      <c r="P43" s="102">
        <v>16</v>
      </c>
      <c r="Q43" s="100"/>
      <c r="R43" s="103"/>
      <c r="S43" s="102">
        <v>16</v>
      </c>
      <c r="T43" s="103"/>
      <c r="U43" s="113">
        <v>16</v>
      </c>
      <c r="V43" s="114"/>
      <c r="W43" s="102">
        <v>16</v>
      </c>
      <c r="X43" s="100"/>
      <c r="Y43" s="100"/>
      <c r="Z43" s="100"/>
      <c r="AA43" s="103"/>
      <c r="AB43" s="18">
        <v>16</v>
      </c>
      <c r="AC43" s="102">
        <v>16</v>
      </c>
      <c r="AD43" s="100"/>
      <c r="AE43" s="103"/>
      <c r="AF43" s="19">
        <v>16</v>
      </c>
    </row>
    <row r="44" spans="5:32" ht="22.5" customHeight="1" x14ac:dyDescent="0.25">
      <c r="E44" s="99" t="s">
        <v>85</v>
      </c>
      <c r="F44" s="100"/>
      <c r="G44" s="100"/>
      <c r="H44" s="100"/>
      <c r="I44" s="101"/>
      <c r="J44" s="102">
        <v>8</v>
      </c>
      <c r="K44" s="103"/>
      <c r="L44" s="102">
        <v>8</v>
      </c>
      <c r="M44" s="103"/>
      <c r="N44" s="102">
        <v>8</v>
      </c>
      <c r="O44" s="103"/>
      <c r="P44" s="102">
        <v>8</v>
      </c>
      <c r="Q44" s="100"/>
      <c r="R44" s="103"/>
      <c r="S44" s="102">
        <v>8</v>
      </c>
      <c r="T44" s="103"/>
      <c r="U44" s="102">
        <v>8</v>
      </c>
      <c r="V44" s="103"/>
      <c r="W44" s="102">
        <v>8</v>
      </c>
      <c r="X44" s="100"/>
      <c r="Y44" s="100"/>
      <c r="Z44" s="100"/>
      <c r="AA44" s="103"/>
      <c r="AB44" s="18">
        <v>8</v>
      </c>
      <c r="AC44" s="102">
        <v>8</v>
      </c>
      <c r="AD44" s="100"/>
      <c r="AE44" s="103"/>
      <c r="AF44" s="19">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18"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NhSkzlxVlixf4i6qTpxYUcg/C87wNr71YSkuD5sOZBw3125eTowPu1Lc5tW63HVaPs0iUbBofIszbKovZA7DQ==" saltValue="JdTRYTnYBCHiTHHHs94bO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FF1C736-F37C-40DE-9489-FB622377A310}"/>
    <hyperlink ref="E53" location="INDEX!A1" display="Return to Index" xr:uid="{FC313528-7B7E-4A13-BE16-2C5EDA34CC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WALL - Wallaville (66/11kV)</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73"/>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2083</v>
      </c>
      <c r="J3" s="69"/>
      <c r="K3" s="69"/>
      <c r="L3" s="69"/>
      <c r="M3" s="69"/>
      <c r="N3" s="69"/>
      <c r="O3" s="69"/>
      <c r="P3" s="69"/>
      <c r="Q3" s="69"/>
      <c r="R3" s="69"/>
      <c r="S3" s="69"/>
      <c r="V3" s="71" t="s">
        <v>929</v>
      </c>
      <c r="W3" s="69"/>
      <c r="Y3" s="72" t="s">
        <v>1645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2084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2085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12.2</v>
      </c>
      <c r="K26" s="91"/>
      <c r="L26" s="116">
        <v>12.2</v>
      </c>
      <c r="M26" s="91"/>
      <c r="N26" s="116">
        <v>12.2</v>
      </c>
      <c r="O26" s="91"/>
      <c r="P26" s="116">
        <v>12.2</v>
      </c>
      <c r="Q26" s="67"/>
      <c r="R26" s="91"/>
      <c r="S26" s="116">
        <v>12.2</v>
      </c>
      <c r="T26" s="91"/>
      <c r="U26" s="116">
        <v>14.5</v>
      </c>
      <c r="V26" s="91"/>
      <c r="W26" s="116">
        <v>14.5</v>
      </c>
      <c r="X26" s="67"/>
      <c r="Y26" s="67"/>
      <c r="Z26" s="67"/>
      <c r="AA26" s="91"/>
      <c r="AB26" s="3">
        <v>14.5</v>
      </c>
      <c r="AC26" s="92">
        <v>14.5</v>
      </c>
      <c r="AD26" s="67"/>
      <c r="AE26" s="91"/>
      <c r="AF26" s="4">
        <v>14.5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3.2</v>
      </c>
      <c r="K28" s="91"/>
      <c r="L28" s="116">
        <v>3.2</v>
      </c>
      <c r="M28" s="91"/>
      <c r="N28" s="116">
        <v>3.2</v>
      </c>
      <c r="O28" s="91"/>
      <c r="P28" s="116">
        <v>3.2</v>
      </c>
      <c r="Q28" s="67"/>
      <c r="R28" s="91"/>
      <c r="S28" s="116">
        <v>3.2</v>
      </c>
      <c r="T28" s="91"/>
      <c r="U28" s="116">
        <v>3.1</v>
      </c>
      <c r="V28" s="91"/>
      <c r="W28" s="116">
        <v>3.1</v>
      </c>
      <c r="X28" s="67"/>
      <c r="Y28" s="67"/>
      <c r="Z28" s="67"/>
      <c r="AA28" s="91"/>
      <c r="AB28" s="3">
        <v>3.1</v>
      </c>
      <c r="AC28" s="92">
        <v>3.2</v>
      </c>
      <c r="AD28" s="67"/>
      <c r="AE28" s="91"/>
      <c r="AF28" s="4">
        <v>3.2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0.99099999999999999</v>
      </c>
      <c r="K31" s="91"/>
      <c r="L31" s="118">
        <v>0.99099999999999999</v>
      </c>
      <c r="M31" s="91"/>
      <c r="N31" s="118">
        <v>0.99099999999999999</v>
      </c>
      <c r="O31" s="91"/>
      <c r="P31" s="118">
        <v>0.99099999999999999</v>
      </c>
      <c r="Q31" s="67"/>
      <c r="R31" s="91"/>
      <c r="S31" s="118">
        <v>0.99099999999999999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7.1</v>
      </c>
      <c r="K32" s="91"/>
      <c r="L32" s="116">
        <v>7.1</v>
      </c>
      <c r="M32" s="91"/>
      <c r="N32" s="116">
        <v>7.1</v>
      </c>
      <c r="O32" s="91"/>
      <c r="P32" s="116">
        <v>7.1</v>
      </c>
      <c r="Q32" s="67"/>
      <c r="R32" s="91"/>
      <c r="S32" s="116">
        <v>7.1</v>
      </c>
      <c r="T32" s="91"/>
      <c r="U32" s="116">
        <v>7.5</v>
      </c>
      <c r="V32" s="91"/>
      <c r="W32" s="116">
        <v>7.5</v>
      </c>
      <c r="X32" s="67"/>
      <c r="Y32" s="67"/>
      <c r="Z32" s="67"/>
      <c r="AA32" s="91"/>
      <c r="AB32" s="3">
        <v>7.5</v>
      </c>
      <c r="AC32" s="92">
        <v>7.5</v>
      </c>
      <c r="AD32" s="67"/>
      <c r="AE32" s="91"/>
      <c r="AF32" s="4">
        <v>7.5</v>
      </c>
    </row>
    <row r="33" spans="5:32" ht="13.15" customHeight="1" x14ac:dyDescent="0.25">
      <c r="E33" s="97" t="s">
        <v>44</v>
      </c>
      <c r="F33" s="67"/>
      <c r="G33" s="67"/>
      <c r="H33" s="67"/>
      <c r="I33" s="94"/>
      <c r="J33" s="119">
        <v>3</v>
      </c>
      <c r="K33" s="91"/>
      <c r="L33" s="119">
        <v>3</v>
      </c>
      <c r="M33" s="91"/>
      <c r="N33" s="119">
        <v>3</v>
      </c>
      <c r="O33" s="91"/>
      <c r="P33" s="119">
        <v>3</v>
      </c>
      <c r="Q33" s="67"/>
      <c r="R33" s="91"/>
      <c r="S33" s="119">
        <v>3</v>
      </c>
      <c r="T33" s="91"/>
      <c r="U33" s="119">
        <v>2.9</v>
      </c>
      <c r="V33" s="91"/>
      <c r="W33" s="119">
        <v>2.9</v>
      </c>
      <c r="X33" s="67"/>
      <c r="Y33" s="67"/>
      <c r="Z33" s="67"/>
      <c r="AA33" s="91"/>
      <c r="AB33" s="9">
        <v>2.9</v>
      </c>
      <c r="AC33" s="98">
        <v>2.9</v>
      </c>
      <c r="AD33" s="67"/>
      <c r="AE33" s="91"/>
      <c r="AF33" s="10">
        <v>2.9</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2086</v>
      </c>
      <c r="K35" s="91"/>
      <c r="L35" s="117" t="s">
        <v>2086</v>
      </c>
      <c r="M35" s="91"/>
      <c r="N35" s="117" t="s">
        <v>2086</v>
      </c>
      <c r="O35" s="91"/>
      <c r="P35" s="117" t="s">
        <v>2086</v>
      </c>
      <c r="Q35" s="67"/>
      <c r="R35" s="91"/>
      <c r="S35" s="117" t="s">
        <v>2086</v>
      </c>
      <c r="T35" s="91"/>
      <c r="U35" s="117" t="s">
        <v>2086</v>
      </c>
      <c r="V35" s="91"/>
      <c r="W35" s="117" t="s">
        <v>2086</v>
      </c>
      <c r="X35" s="67"/>
      <c r="Y35" s="67"/>
      <c r="Z35" s="67"/>
      <c r="AA35" s="91"/>
      <c r="AB35" s="5" t="s">
        <v>2086</v>
      </c>
      <c r="AC35" s="95" t="s">
        <v>2086</v>
      </c>
      <c r="AD35" s="67"/>
      <c r="AE35" s="91"/>
      <c r="AF35" s="6" t="s">
        <v>2086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S2VkGL7lcl0tkGNMUNPb3dQzYlOSLvQks+iHvhx+bAOWGZwDQuIh/qxm7JJcCaUeoeajBCk+lDbkJMOdLZ9Jg==" saltValue="L4744+WyXM+sqyRZdsI1V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CA44252-A53F-4F55-B270-09AE7C1083C3}"/>
    <hyperlink ref="E53" location="INDEX!A1" display="Return to Index" xr:uid="{E21A151E-8DD7-47D3-851F-BA61B143C32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WAND - Wandoan (33/22kV)</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75"/>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2087</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967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2088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61.3</v>
      </c>
      <c r="K26" s="91"/>
      <c r="L26" s="116">
        <v>61.3</v>
      </c>
      <c r="M26" s="91"/>
      <c r="N26" s="116">
        <v>61.3</v>
      </c>
      <c r="O26" s="91"/>
      <c r="P26" s="116">
        <v>61.3</v>
      </c>
      <c r="Q26" s="67"/>
      <c r="R26" s="91"/>
      <c r="S26" s="116">
        <v>61.3</v>
      </c>
      <c r="T26" s="91"/>
      <c r="U26" s="116">
        <v>65</v>
      </c>
      <c r="V26" s="91"/>
      <c r="W26" s="116">
        <v>65</v>
      </c>
      <c r="X26" s="67"/>
      <c r="Y26" s="67"/>
      <c r="Z26" s="67"/>
      <c r="AA26" s="91"/>
      <c r="AB26" s="3">
        <v>65</v>
      </c>
      <c r="AC26" s="92">
        <v>65</v>
      </c>
      <c r="AD26" s="67"/>
      <c r="AE26" s="91"/>
      <c r="AF26" s="4">
        <v>65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29.1</v>
      </c>
      <c r="K28" s="91"/>
      <c r="L28" s="116">
        <v>29.3</v>
      </c>
      <c r="M28" s="91"/>
      <c r="N28" s="116">
        <v>29.5</v>
      </c>
      <c r="O28" s="91"/>
      <c r="P28" s="116">
        <v>29.7</v>
      </c>
      <c r="Q28" s="67"/>
      <c r="R28" s="91"/>
      <c r="S28" s="116">
        <v>29.7</v>
      </c>
      <c r="T28" s="91"/>
      <c r="U28" s="116">
        <v>23.1</v>
      </c>
      <c r="V28" s="91"/>
      <c r="W28" s="116">
        <v>23.2</v>
      </c>
      <c r="X28" s="67"/>
      <c r="Y28" s="67"/>
      <c r="Z28" s="67"/>
      <c r="AA28" s="91"/>
      <c r="AB28" s="3">
        <v>23.4</v>
      </c>
      <c r="AC28" s="92">
        <v>23.5</v>
      </c>
      <c r="AD28" s="67"/>
      <c r="AE28" s="91"/>
      <c r="AF28" s="4">
        <v>23.7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0.98899999999999999</v>
      </c>
      <c r="V31" s="91"/>
      <c r="W31" s="118">
        <v>0.98899999999999999</v>
      </c>
      <c r="X31" s="67"/>
      <c r="Y31" s="67"/>
      <c r="Z31" s="67"/>
      <c r="AA31" s="91"/>
      <c r="AB31" s="7">
        <v>0.98899999999999999</v>
      </c>
      <c r="AC31" s="96">
        <v>0.98899999999999999</v>
      </c>
      <c r="AD31" s="67"/>
      <c r="AE31" s="91"/>
      <c r="AF31" s="8">
        <v>0.98899999999999999</v>
      </c>
    </row>
    <row r="32" spans="4:32" ht="13.15" customHeight="1" x14ac:dyDescent="0.25">
      <c r="E32" s="93" t="s">
        <v>40</v>
      </c>
      <c r="F32" s="67"/>
      <c r="G32" s="67"/>
      <c r="H32" s="67"/>
      <c r="I32" s="94"/>
      <c r="J32" s="116">
        <v>34.299999999999997</v>
      </c>
      <c r="K32" s="91"/>
      <c r="L32" s="116">
        <v>34.299999999999997</v>
      </c>
      <c r="M32" s="91"/>
      <c r="N32" s="116">
        <v>34.299999999999997</v>
      </c>
      <c r="O32" s="91"/>
      <c r="P32" s="116">
        <v>34.299999999999997</v>
      </c>
      <c r="Q32" s="67"/>
      <c r="R32" s="91"/>
      <c r="S32" s="116">
        <v>34.299999999999997</v>
      </c>
      <c r="T32" s="91"/>
      <c r="U32" s="116">
        <v>36.5</v>
      </c>
      <c r="V32" s="91"/>
      <c r="W32" s="116">
        <v>36.5</v>
      </c>
      <c r="X32" s="67"/>
      <c r="Y32" s="67"/>
      <c r="Z32" s="67"/>
      <c r="AA32" s="91"/>
      <c r="AB32" s="3">
        <v>36.5</v>
      </c>
      <c r="AC32" s="92">
        <v>36.5</v>
      </c>
      <c r="AD32" s="67"/>
      <c r="AE32" s="91"/>
      <c r="AF32" s="4">
        <v>36.5</v>
      </c>
    </row>
    <row r="33" spans="5:32" ht="13.15" customHeight="1" x14ac:dyDescent="0.25">
      <c r="E33" s="97" t="s">
        <v>44</v>
      </c>
      <c r="F33" s="67"/>
      <c r="G33" s="67"/>
      <c r="H33" s="67"/>
      <c r="I33" s="94"/>
      <c r="J33" s="119">
        <v>27.6</v>
      </c>
      <c r="K33" s="91"/>
      <c r="L33" s="119">
        <v>27.8</v>
      </c>
      <c r="M33" s="91"/>
      <c r="N33" s="119">
        <v>27.9</v>
      </c>
      <c r="O33" s="91"/>
      <c r="P33" s="119">
        <v>28.1</v>
      </c>
      <c r="Q33" s="67"/>
      <c r="R33" s="91"/>
      <c r="S33" s="119">
        <v>28.1</v>
      </c>
      <c r="T33" s="91"/>
      <c r="U33" s="119">
        <v>22.2</v>
      </c>
      <c r="V33" s="91"/>
      <c r="W33" s="119">
        <v>22.3</v>
      </c>
      <c r="X33" s="67"/>
      <c r="Y33" s="67"/>
      <c r="Z33" s="67"/>
      <c r="AA33" s="91"/>
      <c r="AB33" s="9">
        <v>22.5</v>
      </c>
      <c r="AC33" s="98">
        <v>22.6</v>
      </c>
      <c r="AD33" s="67"/>
      <c r="AE33" s="91"/>
      <c r="AF33" s="10">
        <v>22.8</v>
      </c>
    </row>
    <row r="34" spans="5:32" ht="20.25" customHeight="1" x14ac:dyDescent="0.25">
      <c r="E34" s="93" t="s">
        <v>948</v>
      </c>
      <c r="F34" s="67"/>
      <c r="G34" s="67"/>
      <c r="H34" s="67"/>
      <c r="I34" s="94"/>
      <c r="J34" s="117">
        <v>1.4</v>
      </c>
      <c r="K34" s="91"/>
      <c r="L34" s="117">
        <v>1.4</v>
      </c>
      <c r="M34" s="91"/>
      <c r="N34" s="117">
        <v>1.4</v>
      </c>
      <c r="O34" s="91"/>
      <c r="P34" s="117">
        <v>1.4</v>
      </c>
      <c r="Q34" s="67"/>
      <c r="R34" s="91"/>
      <c r="S34" s="117">
        <v>1.4</v>
      </c>
      <c r="T34" s="91"/>
      <c r="U34" s="117">
        <v>1.1000000000000001</v>
      </c>
      <c r="V34" s="91"/>
      <c r="W34" s="117">
        <v>1.1000000000000001</v>
      </c>
      <c r="X34" s="67"/>
      <c r="Y34" s="67"/>
      <c r="Z34" s="67"/>
      <c r="AA34" s="91"/>
      <c r="AB34" s="5">
        <v>1.1000000000000001</v>
      </c>
      <c r="AC34" s="95">
        <v>1.1000000000000001</v>
      </c>
      <c r="AD34" s="67"/>
      <c r="AE34" s="91"/>
      <c r="AF34" s="6">
        <v>1.1000000000000001</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mTdJfTS6li4LG47Qh7b5YDyMZ0oGlbIPLvc5nBOKiR6MM0yC/i8XEU4q9OtydhVbg+1EVbBhUIWowN6tR5LDaA==" saltValue="QfgHBSBUFf70EQrnUmjvU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98F3A0F-8C33-41CA-8697-63D9AD91A14E}"/>
    <hyperlink ref="E53" location="INDEX!A1" display="Return to Index" xr:uid="{A5D88277-8CF6-4968-ADEC-F6F23606DD3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WEBU - West Bundaberg (66/11kV)</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76"/>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2089</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2090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2091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2092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14.6</v>
      </c>
      <c r="K26" s="91"/>
      <c r="L26" s="116">
        <v>14.6</v>
      </c>
      <c r="M26" s="91"/>
      <c r="N26" s="116">
        <v>14.6</v>
      </c>
      <c r="O26" s="91"/>
      <c r="P26" s="116">
        <v>14.6</v>
      </c>
      <c r="Q26" s="67"/>
      <c r="R26" s="91"/>
      <c r="S26" s="116">
        <v>14.6</v>
      </c>
      <c r="T26" s="91"/>
      <c r="U26" s="116">
        <v>17.5</v>
      </c>
      <c r="V26" s="91"/>
      <c r="W26" s="116">
        <v>17.5</v>
      </c>
      <c r="X26" s="67"/>
      <c r="Y26" s="67"/>
      <c r="Z26" s="67"/>
      <c r="AA26" s="91"/>
      <c r="AB26" s="3">
        <v>17.5</v>
      </c>
      <c r="AC26" s="92">
        <v>17.5</v>
      </c>
      <c r="AD26" s="67"/>
      <c r="AE26" s="91"/>
      <c r="AF26" s="4">
        <v>17.5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5.3</v>
      </c>
      <c r="K28" s="91"/>
      <c r="L28" s="116">
        <v>5.3</v>
      </c>
      <c r="M28" s="91"/>
      <c r="N28" s="116">
        <v>5.3</v>
      </c>
      <c r="O28" s="91"/>
      <c r="P28" s="116">
        <v>5.4</v>
      </c>
      <c r="Q28" s="67"/>
      <c r="R28" s="91"/>
      <c r="S28" s="116">
        <v>5.3</v>
      </c>
      <c r="T28" s="91"/>
      <c r="U28" s="116">
        <v>4.8</v>
      </c>
      <c r="V28" s="91"/>
      <c r="W28" s="116">
        <v>4.8</v>
      </c>
      <c r="X28" s="67"/>
      <c r="Y28" s="67"/>
      <c r="Z28" s="67"/>
      <c r="AA28" s="91"/>
      <c r="AB28" s="3">
        <v>4.8</v>
      </c>
      <c r="AC28" s="92">
        <v>4.8</v>
      </c>
      <c r="AD28" s="67"/>
      <c r="AE28" s="91"/>
      <c r="AF28" s="4">
        <v>4.8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0.95299999999999996</v>
      </c>
      <c r="K31" s="91"/>
      <c r="L31" s="118">
        <v>0.95299999999999996</v>
      </c>
      <c r="M31" s="91"/>
      <c r="N31" s="118">
        <v>0.95299999999999996</v>
      </c>
      <c r="O31" s="91"/>
      <c r="P31" s="118">
        <v>0.95299999999999996</v>
      </c>
      <c r="Q31" s="67"/>
      <c r="R31" s="91"/>
      <c r="S31" s="118">
        <v>0.95299999999999996</v>
      </c>
      <c r="T31" s="91"/>
      <c r="U31" s="118">
        <v>0.96799999999999997</v>
      </c>
      <c r="V31" s="91"/>
      <c r="W31" s="118">
        <v>0.96799999999999997</v>
      </c>
      <c r="X31" s="67"/>
      <c r="Y31" s="67"/>
      <c r="Z31" s="67"/>
      <c r="AA31" s="91"/>
      <c r="AB31" s="7">
        <v>0.96799999999999997</v>
      </c>
      <c r="AC31" s="96">
        <v>0.96799999999999997</v>
      </c>
      <c r="AD31" s="67"/>
      <c r="AE31" s="91"/>
      <c r="AF31" s="8">
        <v>0.96799999999999997</v>
      </c>
    </row>
    <row r="32" spans="4:32" ht="13.15" customHeight="1" x14ac:dyDescent="0.25">
      <c r="E32" s="93" t="s">
        <v>40</v>
      </c>
      <c r="F32" s="67"/>
      <c r="G32" s="67"/>
      <c r="H32" s="67"/>
      <c r="I32" s="94"/>
      <c r="J32" s="116">
        <v>8.1999999999999993</v>
      </c>
      <c r="K32" s="91"/>
      <c r="L32" s="116">
        <v>8.1999999999999993</v>
      </c>
      <c r="M32" s="91"/>
      <c r="N32" s="116">
        <v>8.1999999999999993</v>
      </c>
      <c r="O32" s="91"/>
      <c r="P32" s="116">
        <v>8.1999999999999993</v>
      </c>
      <c r="Q32" s="67"/>
      <c r="R32" s="91"/>
      <c r="S32" s="116">
        <v>8.1999999999999993</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5.0999999999999996</v>
      </c>
      <c r="K33" s="91"/>
      <c r="L33" s="119">
        <v>5.0999999999999996</v>
      </c>
      <c r="M33" s="91"/>
      <c r="N33" s="119">
        <v>5.0999999999999996</v>
      </c>
      <c r="O33" s="91"/>
      <c r="P33" s="119">
        <v>5.0999999999999996</v>
      </c>
      <c r="Q33" s="67"/>
      <c r="R33" s="91"/>
      <c r="S33" s="119">
        <v>5.0999999999999996</v>
      </c>
      <c r="T33" s="91"/>
      <c r="U33" s="119">
        <v>4.5999999999999996</v>
      </c>
      <c r="V33" s="91"/>
      <c r="W33" s="119">
        <v>4.5999999999999996</v>
      </c>
      <c r="X33" s="67"/>
      <c r="Y33" s="67"/>
      <c r="Z33" s="67"/>
      <c r="AA33" s="91"/>
      <c r="AB33" s="9">
        <v>4.5999999999999996</v>
      </c>
      <c r="AC33" s="98">
        <v>4.5999999999999996</v>
      </c>
      <c r="AD33" s="67"/>
      <c r="AE33" s="91"/>
      <c r="AF33" s="10">
        <v>4.5999999999999996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12.55</v>
      </c>
      <c r="K43" s="103"/>
      <c r="L43" s="102">
        <v>12.55</v>
      </c>
      <c r="M43" s="103"/>
      <c r="N43" s="102">
        <v>12.55</v>
      </c>
      <c r="O43" s="103"/>
      <c r="P43" s="102">
        <v>12.55</v>
      </c>
      <c r="Q43" s="100"/>
      <c r="R43" s="103"/>
      <c r="S43" s="102">
        <v>12.55</v>
      </c>
      <c r="T43" s="103"/>
      <c r="U43" s="113">
        <v>12.55</v>
      </c>
      <c r="V43" s="114"/>
      <c r="W43" s="102">
        <v>12.55</v>
      </c>
      <c r="X43" s="100"/>
      <c r="Y43" s="100"/>
      <c r="Z43" s="100"/>
      <c r="AA43" s="103"/>
      <c r="AB43" s="18">
        <v>12.55</v>
      </c>
      <c r="AC43" s="102">
        <v>12.55</v>
      </c>
      <c r="AD43" s="100"/>
      <c r="AE43" s="103"/>
      <c r="AF43" s="19">
        <v>12.55</v>
      </c>
    </row>
    <row r="44" spans="5:32" ht="22.5" customHeight="1" x14ac:dyDescent="0.25">
      <c r="E44" s="99" t="s">
        <v>85</v>
      </c>
      <c r="F44" s="100"/>
      <c r="G44" s="100"/>
      <c r="H44" s="100"/>
      <c r="I44" s="101"/>
      <c r="J44" s="102">
        <v>6.25</v>
      </c>
      <c r="K44" s="103"/>
      <c r="L44" s="102">
        <v>6.25</v>
      </c>
      <c r="M44" s="103"/>
      <c r="N44" s="102">
        <v>6.25</v>
      </c>
      <c r="O44" s="103"/>
      <c r="P44" s="102">
        <v>6.25</v>
      </c>
      <c r="Q44" s="100"/>
      <c r="R44" s="103"/>
      <c r="S44" s="102">
        <v>6.25</v>
      </c>
      <c r="T44" s="103"/>
      <c r="U44" s="102">
        <v>6.25</v>
      </c>
      <c r="V44" s="103"/>
      <c r="W44" s="102">
        <v>6.25</v>
      </c>
      <c r="X44" s="100"/>
      <c r="Y44" s="100"/>
      <c r="Z44" s="100"/>
      <c r="AA44" s="103"/>
      <c r="AB44" s="18">
        <v>6.25</v>
      </c>
      <c r="AC44" s="102">
        <v>6.25</v>
      </c>
      <c r="AD44" s="100"/>
      <c r="AE44" s="103"/>
      <c r="AF44" s="19">
        <v>6.25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wtaLITCPVOz6713ByW8/+S4xYcGobDZEtXjw9jGLKVlTFIDWVUbKAOw4Fe7RVK3Xha8IizkYMsWNhMXBrptGQ==" saltValue="78w5BiTlJDgU7mLfJmQvT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FF3EF16-0FA8-4240-A7CB-9AB7DADFDF09}"/>
    <hyperlink ref="E53" location="INDEX!A1" display="Return to Index" xr:uid="{0CC04B6A-6352-42D2-8015-3B9D26FCED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WEDA - West Dalby (33/11kV)</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77"/>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2093</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2094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38.700000000000003</v>
      </c>
      <c r="K26" s="91"/>
      <c r="L26" s="116">
        <v>38.700000000000003</v>
      </c>
      <c r="M26" s="91"/>
      <c r="N26" s="116">
        <v>38.700000000000003</v>
      </c>
      <c r="O26" s="91"/>
      <c r="P26" s="116">
        <v>38.700000000000003</v>
      </c>
      <c r="Q26" s="67"/>
      <c r="R26" s="91"/>
      <c r="S26" s="116">
        <v>38.700000000000003</v>
      </c>
      <c r="T26" s="91"/>
      <c r="U26" s="116">
        <v>40.9</v>
      </c>
      <c r="V26" s="91"/>
      <c r="W26" s="116">
        <v>40.9</v>
      </c>
      <c r="X26" s="67"/>
      <c r="Y26" s="67"/>
      <c r="Z26" s="67"/>
      <c r="AA26" s="91"/>
      <c r="AB26" s="3">
        <v>40.9</v>
      </c>
      <c r="AC26" s="92">
        <v>40.9</v>
      </c>
      <c r="AD26" s="67"/>
      <c r="AE26" s="91"/>
      <c r="AF26" s="4">
        <v>40.9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21.7</v>
      </c>
      <c r="K28" s="91"/>
      <c r="L28" s="116">
        <v>21.8</v>
      </c>
      <c r="M28" s="91"/>
      <c r="N28" s="116">
        <v>22</v>
      </c>
      <c r="O28" s="91"/>
      <c r="P28" s="116">
        <v>22.1</v>
      </c>
      <c r="Q28" s="67"/>
      <c r="R28" s="91"/>
      <c r="S28" s="116">
        <v>22.1</v>
      </c>
      <c r="T28" s="91"/>
      <c r="U28" s="116">
        <v>11.3</v>
      </c>
      <c r="V28" s="91"/>
      <c r="W28" s="116">
        <v>11.3</v>
      </c>
      <c r="X28" s="67"/>
      <c r="Y28" s="67"/>
      <c r="Z28" s="67"/>
      <c r="AA28" s="91"/>
      <c r="AB28" s="3">
        <v>11.4</v>
      </c>
      <c r="AC28" s="92">
        <v>11.5</v>
      </c>
      <c r="AD28" s="67"/>
      <c r="AE28" s="91"/>
      <c r="AF28" s="4">
        <v>11.6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0.97899999999999998</v>
      </c>
      <c r="K31" s="91"/>
      <c r="L31" s="118">
        <v>0.97899999999999998</v>
      </c>
      <c r="M31" s="91"/>
      <c r="N31" s="118">
        <v>0.97899999999999998</v>
      </c>
      <c r="O31" s="91"/>
      <c r="P31" s="118">
        <v>0.97899999999999998</v>
      </c>
      <c r="Q31" s="67"/>
      <c r="R31" s="91"/>
      <c r="S31" s="118">
        <v>0.97899999999999998</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22.3</v>
      </c>
      <c r="K32" s="91"/>
      <c r="L32" s="116">
        <v>22.3</v>
      </c>
      <c r="M32" s="91"/>
      <c r="N32" s="116">
        <v>22.3</v>
      </c>
      <c r="O32" s="91"/>
      <c r="P32" s="116">
        <v>22.3</v>
      </c>
      <c r="Q32" s="67"/>
      <c r="R32" s="91"/>
      <c r="S32" s="116">
        <v>22.3</v>
      </c>
      <c r="T32" s="91"/>
      <c r="U32" s="116">
        <v>23.4</v>
      </c>
      <c r="V32" s="91"/>
      <c r="W32" s="116">
        <v>23.4</v>
      </c>
      <c r="X32" s="67"/>
      <c r="Y32" s="67"/>
      <c r="Z32" s="67"/>
      <c r="AA32" s="91"/>
      <c r="AB32" s="3">
        <v>23.4</v>
      </c>
      <c r="AC32" s="92">
        <v>23.4</v>
      </c>
      <c r="AD32" s="67"/>
      <c r="AE32" s="91"/>
      <c r="AF32" s="4">
        <v>23.4</v>
      </c>
    </row>
    <row r="33" spans="5:32" ht="13.15" customHeight="1" x14ac:dyDescent="0.25">
      <c r="E33" s="97" t="s">
        <v>44</v>
      </c>
      <c r="F33" s="67"/>
      <c r="G33" s="67"/>
      <c r="H33" s="67"/>
      <c r="I33" s="94"/>
      <c r="J33" s="119">
        <v>19.3</v>
      </c>
      <c r="K33" s="91"/>
      <c r="L33" s="119">
        <v>19.399999999999999</v>
      </c>
      <c r="M33" s="91"/>
      <c r="N33" s="119">
        <v>19.5</v>
      </c>
      <c r="O33" s="91"/>
      <c r="P33" s="119">
        <v>19.7</v>
      </c>
      <c r="Q33" s="67"/>
      <c r="R33" s="91"/>
      <c r="S33" s="119">
        <v>19.600000000000001</v>
      </c>
      <c r="T33" s="91"/>
      <c r="U33" s="119">
        <v>11.1</v>
      </c>
      <c r="V33" s="91"/>
      <c r="W33" s="119">
        <v>11.2</v>
      </c>
      <c r="X33" s="67"/>
      <c r="Y33" s="67"/>
      <c r="Z33" s="67"/>
      <c r="AA33" s="91"/>
      <c r="AB33" s="9">
        <v>11.3</v>
      </c>
      <c r="AC33" s="98">
        <v>11.3</v>
      </c>
      <c r="AD33" s="67"/>
      <c r="AE33" s="91"/>
      <c r="AF33" s="10">
        <v>11.4</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QV3zGKyEJ5tWWzat+R10wTegVywae33R8HagvkakDqv19Evo2zqgrBWnk+HZP8a3GwfEhu7lZhJeKd2mmPpmg==" saltValue="K4L0YC4u55iCOq4DKoSpz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30A0F3A-E020-4186-B895-2BF5D0F64C04}"/>
    <hyperlink ref="E53" location="INDEX!A1" display="Return to Index" xr:uid="{F85C956D-A637-41F3-B7B2-0709D7C038F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WEMA - West Mackay (33/11kV)</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78"/>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2095</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2096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31.4</v>
      </c>
      <c r="K26" s="91"/>
      <c r="L26" s="116">
        <v>31.4</v>
      </c>
      <c r="M26" s="91"/>
      <c r="N26" s="116">
        <v>31.4</v>
      </c>
      <c r="O26" s="91"/>
      <c r="P26" s="116">
        <v>31.4</v>
      </c>
      <c r="Q26" s="67"/>
      <c r="R26" s="91"/>
      <c r="S26" s="116">
        <v>31.4</v>
      </c>
      <c r="T26" s="91"/>
      <c r="U26" s="116">
        <v>36.200000000000003</v>
      </c>
      <c r="V26" s="91"/>
      <c r="W26" s="116">
        <v>36.200000000000003</v>
      </c>
      <c r="X26" s="67"/>
      <c r="Y26" s="67"/>
      <c r="Z26" s="67"/>
      <c r="AA26" s="91"/>
      <c r="AB26" s="3">
        <v>36.200000000000003</v>
      </c>
      <c r="AC26" s="92">
        <v>36.200000000000003</v>
      </c>
      <c r="AD26" s="67"/>
      <c r="AE26" s="91"/>
      <c r="AF26" s="4">
        <v>36.200000000000003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19.8</v>
      </c>
      <c r="K28" s="91"/>
      <c r="L28" s="116">
        <v>19.899999999999999</v>
      </c>
      <c r="M28" s="91"/>
      <c r="N28" s="116">
        <v>20</v>
      </c>
      <c r="O28" s="91"/>
      <c r="P28" s="116">
        <v>20</v>
      </c>
      <c r="Q28" s="67"/>
      <c r="R28" s="91"/>
      <c r="S28" s="116">
        <v>20</v>
      </c>
      <c r="T28" s="91"/>
      <c r="U28" s="116">
        <v>24.3</v>
      </c>
      <c r="V28" s="91"/>
      <c r="W28" s="116">
        <v>24.3</v>
      </c>
      <c r="X28" s="67"/>
      <c r="Y28" s="67"/>
      <c r="Z28" s="67"/>
      <c r="AA28" s="91"/>
      <c r="AB28" s="3">
        <v>24.5</v>
      </c>
      <c r="AC28" s="92">
        <v>24.6</v>
      </c>
      <c r="AD28" s="67"/>
      <c r="AE28" s="91"/>
      <c r="AF28" s="4">
        <v>24.8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0.97499999999999998</v>
      </c>
      <c r="K31" s="91"/>
      <c r="L31" s="118">
        <v>0.97499999999999998</v>
      </c>
      <c r="M31" s="91"/>
      <c r="N31" s="118">
        <v>0.97799999999999998</v>
      </c>
      <c r="O31" s="91"/>
      <c r="P31" s="118">
        <v>0.97499999999999998</v>
      </c>
      <c r="Q31" s="67"/>
      <c r="R31" s="91"/>
      <c r="S31" s="118">
        <v>0.97499999999999998</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23.8</v>
      </c>
      <c r="K32" s="91"/>
      <c r="L32" s="116">
        <v>23.8</v>
      </c>
      <c r="M32" s="91"/>
      <c r="N32" s="116">
        <v>23.8</v>
      </c>
      <c r="O32" s="91"/>
      <c r="P32" s="116">
        <v>23.8</v>
      </c>
      <c r="Q32" s="67"/>
      <c r="R32" s="91"/>
      <c r="S32" s="116">
        <v>23.8</v>
      </c>
      <c r="T32" s="91"/>
      <c r="U32" s="116">
        <v>26.9</v>
      </c>
      <c r="V32" s="91"/>
      <c r="W32" s="116">
        <v>26.9</v>
      </c>
      <c r="X32" s="67"/>
      <c r="Y32" s="67"/>
      <c r="Z32" s="67"/>
      <c r="AA32" s="91"/>
      <c r="AB32" s="3">
        <v>26.9</v>
      </c>
      <c r="AC32" s="92">
        <v>26.9</v>
      </c>
      <c r="AD32" s="67"/>
      <c r="AE32" s="91"/>
      <c r="AF32" s="4">
        <v>26.9</v>
      </c>
    </row>
    <row r="33" spans="5:32" ht="13.15" customHeight="1" x14ac:dyDescent="0.25">
      <c r="E33" s="97" t="s">
        <v>44</v>
      </c>
      <c r="F33" s="67"/>
      <c r="G33" s="67"/>
      <c r="H33" s="67"/>
      <c r="I33" s="94"/>
      <c r="J33" s="119">
        <v>17.899999999999999</v>
      </c>
      <c r="K33" s="91"/>
      <c r="L33" s="119">
        <v>18</v>
      </c>
      <c r="M33" s="91"/>
      <c r="N33" s="119">
        <v>18.100000000000001</v>
      </c>
      <c r="O33" s="91"/>
      <c r="P33" s="119">
        <v>18.100000000000001</v>
      </c>
      <c r="Q33" s="67"/>
      <c r="R33" s="91"/>
      <c r="S33" s="119">
        <v>18.100000000000001</v>
      </c>
      <c r="T33" s="91"/>
      <c r="U33" s="119">
        <v>23</v>
      </c>
      <c r="V33" s="91"/>
      <c r="W33" s="119">
        <v>23</v>
      </c>
      <c r="X33" s="67"/>
      <c r="Y33" s="67"/>
      <c r="Z33" s="67"/>
      <c r="AA33" s="91"/>
      <c r="AB33" s="9">
        <v>23.2</v>
      </c>
      <c r="AC33" s="98">
        <v>23.3</v>
      </c>
      <c r="AD33" s="67"/>
      <c r="AE33" s="91"/>
      <c r="AF33" s="10">
        <v>23.4</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1.2</v>
      </c>
      <c r="V34" s="91"/>
      <c r="W34" s="117">
        <v>1.2</v>
      </c>
      <c r="X34" s="67"/>
      <c r="Y34" s="67"/>
      <c r="Z34" s="67"/>
      <c r="AA34" s="91"/>
      <c r="AB34" s="5">
        <v>1.2</v>
      </c>
      <c r="AC34" s="95">
        <v>1.2</v>
      </c>
      <c r="AD34" s="67"/>
      <c r="AE34" s="91"/>
      <c r="AF34" s="6">
        <v>1.2</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20</v>
      </c>
      <c r="K44" s="103"/>
      <c r="L44" s="102">
        <v>20</v>
      </c>
      <c r="M44" s="103"/>
      <c r="N44" s="102">
        <v>20</v>
      </c>
      <c r="O44" s="103"/>
      <c r="P44" s="102">
        <v>20</v>
      </c>
      <c r="Q44" s="100"/>
      <c r="R44" s="103"/>
      <c r="S44" s="102">
        <v>20</v>
      </c>
      <c r="T44" s="103"/>
      <c r="U44" s="102">
        <v>20</v>
      </c>
      <c r="V44" s="103"/>
      <c r="W44" s="102">
        <v>20</v>
      </c>
      <c r="X44" s="100"/>
      <c r="Y44" s="100"/>
      <c r="Z44" s="100"/>
      <c r="AA44" s="103"/>
      <c r="AB44" s="18">
        <v>20</v>
      </c>
      <c r="AC44" s="102">
        <v>20</v>
      </c>
      <c r="AD44" s="100"/>
      <c r="AE44" s="103"/>
      <c r="AF44" s="19">
        <v>20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VTzPl5z70R4r1gEXPq9Iy7gr/+IhUUnzye5bRPHTvc3O2nCW8ayc1szsqSrDfmmH/T0uIF7WdKqocLnnZ60rg==" saltValue="tZwv/R626tHlIR+XfgqOU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375F30C-4BE4-4628-8E17-B207E8730F90}"/>
    <hyperlink ref="E53" location="INDEX!A1" display="Return to Index" xr:uid="{B2BBFE02-44AE-4E28-A0B9-0C951D84AF5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WETO - West Toowoomba (33/11kV)</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79"/>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2097</v>
      </c>
      <c r="J3" s="69"/>
      <c r="K3" s="69"/>
      <c r="L3" s="69"/>
      <c r="M3" s="69"/>
      <c r="N3" s="69"/>
      <c r="O3" s="69"/>
      <c r="P3" s="69"/>
      <c r="Q3" s="69"/>
      <c r="R3" s="69"/>
      <c r="S3" s="69"/>
      <c r="V3" s="71" t="s">
        <v>929</v>
      </c>
      <c r="W3" s="69"/>
      <c r="Y3" s="72" t="s">
        <v>964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1918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1560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2098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27</v>
      </c>
      <c r="K26" s="91"/>
      <c r="L26" s="116">
        <v>27</v>
      </c>
      <c r="M26" s="91"/>
      <c r="N26" s="116">
        <v>27</v>
      </c>
      <c r="O26" s="91"/>
      <c r="P26" s="116">
        <v>27</v>
      </c>
      <c r="Q26" s="67"/>
      <c r="R26" s="91"/>
      <c r="S26" s="116">
        <v>27</v>
      </c>
      <c r="T26" s="91"/>
      <c r="U26" s="116">
        <v>30</v>
      </c>
      <c r="V26" s="91"/>
      <c r="W26" s="116">
        <v>30</v>
      </c>
      <c r="X26" s="67"/>
      <c r="Y26" s="67"/>
      <c r="Z26" s="67"/>
      <c r="AA26" s="91"/>
      <c r="AB26" s="3">
        <v>30</v>
      </c>
      <c r="AC26" s="92">
        <v>30</v>
      </c>
      <c r="AD26" s="67"/>
      <c r="AE26" s="91"/>
      <c r="AF26" s="4">
        <v>30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12.7</v>
      </c>
      <c r="K28" s="91"/>
      <c r="L28" s="116">
        <v>12.8</v>
      </c>
      <c r="M28" s="91"/>
      <c r="N28" s="116">
        <v>12.9</v>
      </c>
      <c r="O28" s="91"/>
      <c r="P28" s="116">
        <v>13</v>
      </c>
      <c r="Q28" s="67"/>
      <c r="R28" s="91"/>
      <c r="S28" s="116">
        <v>13.1</v>
      </c>
      <c r="T28" s="91"/>
      <c r="U28" s="116">
        <v>13.1</v>
      </c>
      <c r="V28" s="91"/>
      <c r="W28" s="116">
        <v>13.1</v>
      </c>
      <c r="X28" s="67"/>
      <c r="Y28" s="67"/>
      <c r="Z28" s="67"/>
      <c r="AA28" s="91"/>
      <c r="AB28" s="3">
        <v>13.3</v>
      </c>
      <c r="AC28" s="92">
        <v>13.4</v>
      </c>
      <c r="AD28" s="67"/>
      <c r="AE28" s="91"/>
      <c r="AF28" s="4">
        <v>13.6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0.97599999999999998</v>
      </c>
      <c r="K31" s="91"/>
      <c r="L31" s="118">
        <v>0.97599999999999998</v>
      </c>
      <c r="M31" s="91"/>
      <c r="N31" s="118">
        <v>0.97599999999999998</v>
      </c>
      <c r="O31" s="91"/>
      <c r="P31" s="118">
        <v>0.97599999999999998</v>
      </c>
      <c r="Q31" s="67"/>
      <c r="R31" s="91"/>
      <c r="S31" s="118">
        <v>0.97599999999999998</v>
      </c>
      <c r="T31" s="91"/>
      <c r="U31" s="118">
        <v>0.98199999999999998</v>
      </c>
      <c r="V31" s="91"/>
      <c r="W31" s="118">
        <v>0.98199999999999998</v>
      </c>
      <c r="X31" s="67"/>
      <c r="Y31" s="67"/>
      <c r="Z31" s="67"/>
      <c r="AA31" s="91"/>
      <c r="AB31" s="7">
        <v>0.98199999999999998</v>
      </c>
      <c r="AC31" s="96">
        <v>0.98199999999999998</v>
      </c>
      <c r="AD31" s="67"/>
      <c r="AE31" s="91"/>
      <c r="AF31" s="8">
        <v>0.98199999999999998</v>
      </c>
    </row>
    <row r="32" spans="4:32" ht="13.15" customHeight="1" x14ac:dyDescent="0.25">
      <c r="E32" s="93" t="s">
        <v>40</v>
      </c>
      <c r="F32" s="67"/>
      <c r="G32" s="67"/>
      <c r="H32" s="67"/>
      <c r="I32" s="94"/>
      <c r="J32" s="116">
        <v>15.2</v>
      </c>
      <c r="K32" s="91"/>
      <c r="L32" s="116">
        <v>15.2</v>
      </c>
      <c r="M32" s="91"/>
      <c r="N32" s="116">
        <v>15.2</v>
      </c>
      <c r="O32" s="91"/>
      <c r="P32" s="116">
        <v>15.2</v>
      </c>
      <c r="Q32" s="67"/>
      <c r="R32" s="91"/>
      <c r="S32" s="116">
        <v>15.2</v>
      </c>
      <c r="T32" s="91"/>
      <c r="U32" s="116">
        <v>16.899999999999999</v>
      </c>
      <c r="V32" s="91"/>
      <c r="W32" s="116">
        <v>16.899999999999999</v>
      </c>
      <c r="X32" s="67"/>
      <c r="Y32" s="67"/>
      <c r="Z32" s="67"/>
      <c r="AA32" s="91"/>
      <c r="AB32" s="3">
        <v>16.899999999999999</v>
      </c>
      <c r="AC32" s="92">
        <v>16.899999999999999</v>
      </c>
      <c r="AD32" s="67"/>
      <c r="AE32" s="91"/>
      <c r="AF32" s="4">
        <v>16.899999999999999</v>
      </c>
    </row>
    <row r="33" spans="5:32" ht="13.15" customHeight="1" x14ac:dyDescent="0.25">
      <c r="E33" s="97" t="s">
        <v>44</v>
      </c>
      <c r="F33" s="67"/>
      <c r="G33" s="67"/>
      <c r="H33" s="67"/>
      <c r="I33" s="94"/>
      <c r="J33" s="119">
        <v>12.1</v>
      </c>
      <c r="K33" s="91"/>
      <c r="L33" s="119">
        <v>12.2</v>
      </c>
      <c r="M33" s="91"/>
      <c r="N33" s="119">
        <v>12.3</v>
      </c>
      <c r="O33" s="91"/>
      <c r="P33" s="119">
        <v>12.4</v>
      </c>
      <c r="Q33" s="67"/>
      <c r="R33" s="91"/>
      <c r="S33" s="119">
        <v>12.4</v>
      </c>
      <c r="T33" s="91"/>
      <c r="U33" s="119">
        <v>12.5</v>
      </c>
      <c r="V33" s="91"/>
      <c r="W33" s="119">
        <v>12.6</v>
      </c>
      <c r="X33" s="67"/>
      <c r="Y33" s="67"/>
      <c r="Z33" s="67"/>
      <c r="AA33" s="91"/>
      <c r="AB33" s="9">
        <v>12.7</v>
      </c>
      <c r="AC33" s="98">
        <v>12.8</v>
      </c>
      <c r="AD33" s="67"/>
      <c r="AE33" s="91"/>
      <c r="AF33" s="10">
        <v>12.9</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MPYc/rsNiGsbMDNzXp6TtUOaI0jRz0EukUEAP/EIf1lokcjolDCk10CYXQ3EaPMOjVYqJq1wfn+D9M3fXxZjA==" saltValue="hW3FoGPWFs8mJo3x6VtBf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AF843A2-0A65-4704-84A3-A4FB8CD09B5D}"/>
    <hyperlink ref="E53" location="INDEX!A1" display="Return to Index" xr:uid="{8C7AFA03-BA01-4346-AFCB-72348A51BF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WEWA - West Warwick (33/11kV)</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80"/>
  <dimension ref="A1:AJ53"/>
  <sheetViews>
    <sheetView showGridLines="0" topLeftCell="A13"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2099</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1389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2101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9.4</v>
      </c>
      <c r="K26" s="91"/>
      <c r="L26" s="116">
        <v>9.4</v>
      </c>
      <c r="M26" s="91"/>
      <c r="N26" s="116">
        <v>9.4</v>
      </c>
      <c r="O26" s="91"/>
      <c r="P26" s="116">
        <v>9.4</v>
      </c>
      <c r="Q26" s="67"/>
      <c r="R26" s="91"/>
      <c r="S26" s="116">
        <v>9.4</v>
      </c>
      <c r="T26" s="91"/>
      <c r="U26" s="116">
        <v>10.9</v>
      </c>
      <c r="V26" s="91"/>
      <c r="W26" s="116">
        <v>10.9</v>
      </c>
      <c r="X26" s="67"/>
      <c r="Y26" s="67"/>
      <c r="Z26" s="67"/>
      <c r="AA26" s="91"/>
      <c r="AB26" s="3">
        <v>10.9</v>
      </c>
      <c r="AC26" s="92">
        <v>10.9</v>
      </c>
      <c r="AD26" s="67"/>
      <c r="AE26" s="91"/>
      <c r="AF26" s="4">
        <v>10.9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3.5</v>
      </c>
      <c r="K28" s="91"/>
      <c r="L28" s="116">
        <v>3.5</v>
      </c>
      <c r="M28" s="91"/>
      <c r="N28" s="116">
        <v>3.5</v>
      </c>
      <c r="O28" s="91"/>
      <c r="P28" s="116">
        <v>3.5</v>
      </c>
      <c r="Q28" s="67"/>
      <c r="R28" s="91"/>
      <c r="S28" s="116">
        <v>3.5</v>
      </c>
      <c r="T28" s="91"/>
      <c r="U28" s="116">
        <v>2</v>
      </c>
      <c r="V28" s="91"/>
      <c r="W28" s="116">
        <v>2</v>
      </c>
      <c r="X28" s="67"/>
      <c r="Y28" s="67"/>
      <c r="Z28" s="67"/>
      <c r="AA28" s="91"/>
      <c r="AB28" s="3">
        <v>2</v>
      </c>
      <c r="AC28" s="92">
        <v>2</v>
      </c>
      <c r="AD28" s="67"/>
      <c r="AE28" s="91"/>
      <c r="AF28" s="4">
        <v>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0.996</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5.4</v>
      </c>
      <c r="K32" s="91"/>
      <c r="L32" s="116">
        <v>5.4</v>
      </c>
      <c r="M32" s="91"/>
      <c r="N32" s="116">
        <v>5.4</v>
      </c>
      <c r="O32" s="91"/>
      <c r="P32" s="116">
        <v>5.4</v>
      </c>
      <c r="Q32" s="67"/>
      <c r="R32" s="91"/>
      <c r="S32" s="116">
        <v>5.4</v>
      </c>
      <c r="T32" s="91"/>
      <c r="U32" s="116">
        <v>6</v>
      </c>
      <c r="V32" s="91"/>
      <c r="W32" s="116">
        <v>6</v>
      </c>
      <c r="X32" s="67"/>
      <c r="Y32" s="67"/>
      <c r="Z32" s="67"/>
      <c r="AA32" s="91"/>
      <c r="AB32" s="3">
        <v>6</v>
      </c>
      <c r="AC32" s="92">
        <v>6</v>
      </c>
      <c r="AD32" s="67"/>
      <c r="AE32" s="91"/>
      <c r="AF32" s="4">
        <v>6</v>
      </c>
    </row>
    <row r="33" spans="5:32" ht="13.15" customHeight="1" x14ac:dyDescent="0.25">
      <c r="E33" s="97" t="s">
        <v>44</v>
      </c>
      <c r="F33" s="67"/>
      <c r="G33" s="67"/>
      <c r="H33" s="67"/>
      <c r="I33" s="94"/>
      <c r="J33" s="119">
        <v>3.3</v>
      </c>
      <c r="K33" s="91"/>
      <c r="L33" s="119">
        <v>3.3</v>
      </c>
      <c r="M33" s="91"/>
      <c r="N33" s="119">
        <v>3.2</v>
      </c>
      <c r="O33" s="91"/>
      <c r="P33" s="119">
        <v>3.2</v>
      </c>
      <c r="Q33" s="67"/>
      <c r="R33" s="91"/>
      <c r="S33" s="119">
        <v>3.2</v>
      </c>
      <c r="T33" s="91"/>
      <c r="U33" s="119">
        <v>2</v>
      </c>
      <c r="V33" s="91"/>
      <c r="W33" s="119">
        <v>2</v>
      </c>
      <c r="X33" s="67"/>
      <c r="Y33" s="67"/>
      <c r="Z33" s="67"/>
      <c r="AA33" s="91"/>
      <c r="AB33" s="9">
        <v>2</v>
      </c>
      <c r="AC33" s="98">
        <v>2</v>
      </c>
      <c r="AD33" s="67"/>
      <c r="AE33" s="91"/>
      <c r="AF33" s="10">
        <v>2</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8</v>
      </c>
      <c r="K43" s="121"/>
      <c r="L43" s="120">
        <v>8</v>
      </c>
      <c r="M43" s="121"/>
      <c r="N43" s="120">
        <v>8</v>
      </c>
      <c r="O43" s="121"/>
      <c r="P43" s="120">
        <v>8</v>
      </c>
      <c r="Q43" s="122"/>
      <c r="R43" s="121"/>
      <c r="S43" s="120">
        <v>8</v>
      </c>
      <c r="T43" s="121"/>
      <c r="U43" s="125">
        <v>8</v>
      </c>
      <c r="V43" s="126"/>
      <c r="W43" s="120">
        <v>8</v>
      </c>
      <c r="X43" s="122"/>
      <c r="Y43" s="122"/>
      <c r="Z43" s="122"/>
      <c r="AA43" s="121"/>
      <c r="AB43" s="23">
        <v>8</v>
      </c>
      <c r="AC43" s="120">
        <v>8</v>
      </c>
      <c r="AD43" s="122"/>
      <c r="AE43" s="121"/>
      <c r="AF43" s="24">
        <v>8</v>
      </c>
    </row>
    <row r="44" spans="5:32" ht="22.5" customHeight="1" x14ac:dyDescent="0.25">
      <c r="E44" s="99" t="s">
        <v>85</v>
      </c>
      <c r="F44" s="100"/>
      <c r="G44" s="100"/>
      <c r="H44" s="100"/>
      <c r="I44" s="101"/>
      <c r="J44" s="120">
        <v>4</v>
      </c>
      <c r="K44" s="121"/>
      <c r="L44" s="120">
        <v>4</v>
      </c>
      <c r="M44" s="121"/>
      <c r="N44" s="120">
        <v>4</v>
      </c>
      <c r="O44" s="121"/>
      <c r="P44" s="120">
        <v>4</v>
      </c>
      <c r="Q44" s="122"/>
      <c r="R44" s="121"/>
      <c r="S44" s="120">
        <v>4</v>
      </c>
      <c r="T44" s="121"/>
      <c r="U44" s="120">
        <v>4</v>
      </c>
      <c r="V44" s="121"/>
      <c r="W44" s="120">
        <v>4</v>
      </c>
      <c r="X44" s="122"/>
      <c r="Y44" s="122"/>
      <c r="Z44" s="122"/>
      <c r="AA44" s="121"/>
      <c r="AB44" s="23">
        <v>4</v>
      </c>
      <c r="AC44" s="120">
        <v>4</v>
      </c>
      <c r="AD44" s="122"/>
      <c r="AE44" s="121"/>
      <c r="AF44" s="24">
        <v>4</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oYQQmzHajJjGKM52cTz6OHv23vcSMdt/UlNkjh9W7HAUdgHRlyHdiiwsfCpQXapGVbgq7a5+wNmNixijYGxw==" saltValue="xVlUTOSrlEYv5Y7ZixYuL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694593E-25E1-4443-B123-82535D2382E7}"/>
    <hyperlink ref="E53" location="INDEX!A1" display="Return to Index" xr:uid="{18365C31-A564-48D1-AFD0-0A7E3A9319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WINT - Winton (66/11kV)</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1091</v>
      </c>
      <c r="J3" s="69"/>
      <c r="K3" s="69"/>
      <c r="L3" s="69"/>
      <c r="M3" s="69"/>
      <c r="N3" s="69"/>
      <c r="O3" s="69"/>
      <c r="P3" s="69"/>
      <c r="Q3" s="69"/>
      <c r="R3" s="69"/>
      <c r="S3" s="69"/>
      <c r="V3" s="71" t="s">
        <v>929</v>
      </c>
      <c r="W3" s="69"/>
      <c r="Y3" s="72" t="s">
        <v>1092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1093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1095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39.799999999999997</v>
      </c>
      <c r="K26" s="91"/>
      <c r="L26" s="116">
        <v>39.799999999999997</v>
      </c>
      <c r="M26" s="91"/>
      <c r="N26" s="116">
        <v>39.799999999999997</v>
      </c>
      <c r="O26" s="91"/>
      <c r="P26" s="116">
        <v>39.799999999999997</v>
      </c>
      <c r="Q26" s="67"/>
      <c r="R26" s="91"/>
      <c r="S26" s="116">
        <v>39.799999999999997</v>
      </c>
      <c r="T26" s="91"/>
      <c r="U26" s="116">
        <v>44.4</v>
      </c>
      <c r="V26" s="91"/>
      <c r="W26" s="116">
        <v>44.4</v>
      </c>
      <c r="X26" s="67"/>
      <c r="Y26" s="67"/>
      <c r="Z26" s="67"/>
      <c r="AA26" s="91"/>
      <c r="AB26" s="3">
        <v>44.4</v>
      </c>
      <c r="AC26" s="92">
        <v>44.4</v>
      </c>
      <c r="AD26" s="67"/>
      <c r="AE26" s="91"/>
      <c r="AF26" s="4">
        <v>44.4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14.1</v>
      </c>
      <c r="K28" s="91"/>
      <c r="L28" s="116">
        <v>14.2</v>
      </c>
      <c r="M28" s="91"/>
      <c r="N28" s="116">
        <v>14.4</v>
      </c>
      <c r="O28" s="91"/>
      <c r="P28" s="116">
        <v>14.5</v>
      </c>
      <c r="Q28" s="67"/>
      <c r="R28" s="91"/>
      <c r="S28" s="116">
        <v>14.5</v>
      </c>
      <c r="T28" s="91"/>
      <c r="U28" s="116">
        <v>9.6999999999999993</v>
      </c>
      <c r="V28" s="91"/>
      <c r="W28" s="116">
        <v>9.6999999999999993</v>
      </c>
      <c r="X28" s="67"/>
      <c r="Y28" s="67"/>
      <c r="Z28" s="67"/>
      <c r="AA28" s="91"/>
      <c r="AB28" s="3">
        <v>9.8000000000000007</v>
      </c>
      <c r="AC28" s="92">
        <v>9.9</v>
      </c>
      <c r="AD28" s="67"/>
      <c r="AE28" s="91"/>
      <c r="AF28" s="4">
        <v>10</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22.4</v>
      </c>
      <c r="K32" s="91"/>
      <c r="L32" s="116">
        <v>22.4</v>
      </c>
      <c r="M32" s="91"/>
      <c r="N32" s="116">
        <v>22.4</v>
      </c>
      <c r="O32" s="91"/>
      <c r="P32" s="116">
        <v>22.4</v>
      </c>
      <c r="Q32" s="67"/>
      <c r="R32" s="91"/>
      <c r="S32" s="116">
        <v>22.4</v>
      </c>
      <c r="T32" s="91"/>
      <c r="U32" s="116">
        <v>23.9</v>
      </c>
      <c r="V32" s="91"/>
      <c r="W32" s="116">
        <v>23.9</v>
      </c>
      <c r="X32" s="67"/>
      <c r="Y32" s="67"/>
      <c r="Z32" s="67"/>
      <c r="AA32" s="91"/>
      <c r="AB32" s="3">
        <v>23.9</v>
      </c>
      <c r="AC32" s="92">
        <v>23.9</v>
      </c>
      <c r="AD32" s="67"/>
      <c r="AE32" s="91"/>
      <c r="AF32" s="4">
        <v>23.9</v>
      </c>
    </row>
    <row r="33" spans="5:32" ht="13.15" customHeight="1" x14ac:dyDescent="0.25">
      <c r="E33" s="97" t="s">
        <v>44</v>
      </c>
      <c r="F33" s="67"/>
      <c r="G33" s="67"/>
      <c r="H33" s="67"/>
      <c r="I33" s="94"/>
      <c r="J33" s="119">
        <v>13.5</v>
      </c>
      <c r="K33" s="91"/>
      <c r="L33" s="119">
        <v>13.7</v>
      </c>
      <c r="M33" s="91"/>
      <c r="N33" s="119">
        <v>13.8</v>
      </c>
      <c r="O33" s="91"/>
      <c r="P33" s="119">
        <v>13.9</v>
      </c>
      <c r="Q33" s="67"/>
      <c r="R33" s="91"/>
      <c r="S33" s="119">
        <v>13.9</v>
      </c>
      <c r="T33" s="91"/>
      <c r="U33" s="119">
        <v>9.5</v>
      </c>
      <c r="V33" s="91"/>
      <c r="W33" s="119">
        <v>9.5</v>
      </c>
      <c r="X33" s="67"/>
      <c r="Y33" s="67"/>
      <c r="Z33" s="67"/>
      <c r="AA33" s="91"/>
      <c r="AB33" s="9">
        <v>9.6999999999999993</v>
      </c>
      <c r="AC33" s="98">
        <v>9.6999999999999993</v>
      </c>
      <c r="AD33" s="67"/>
      <c r="AE33" s="91"/>
      <c r="AF33" s="10">
        <v>9.8000000000000007</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1096</v>
      </c>
      <c r="K35" s="91"/>
      <c r="L35" s="117" t="s">
        <v>1096</v>
      </c>
      <c r="M35" s="91"/>
      <c r="N35" s="117" t="s">
        <v>1096</v>
      </c>
      <c r="O35" s="91"/>
      <c r="P35" s="117" t="s">
        <v>1096</v>
      </c>
      <c r="Q35" s="67"/>
      <c r="R35" s="91"/>
      <c r="S35" s="117" t="s">
        <v>1096</v>
      </c>
      <c r="T35" s="91"/>
      <c r="U35" s="117" t="s">
        <v>1096</v>
      </c>
      <c r="V35" s="91"/>
      <c r="W35" s="117" t="s">
        <v>1096</v>
      </c>
      <c r="X35" s="67"/>
      <c r="Y35" s="67"/>
      <c r="Z35" s="67"/>
      <c r="AA35" s="91"/>
      <c r="AB35" s="5" t="s">
        <v>1096</v>
      </c>
      <c r="AC35" s="95" t="s">
        <v>1096</v>
      </c>
      <c r="AD35" s="67"/>
      <c r="AE35" s="91"/>
      <c r="AF35" s="6" t="s">
        <v>1096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02">
        <v>30</v>
      </c>
      <c r="V43" s="103"/>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drtYUgRivOUFQpc3OTqmqO437ZxDY32IJjuUFMqe5EZd4EjuQNaVUDwLSfE1+z5iBheWTyd4+0MnCvcgUFUcw==" saltValue="BzqOIcY+WFIVLHZ8gbLea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C07F3C2B-A4BC-4CC5-AA73-6771172C9630}"/>
    <hyperlink ref="E53" location="INDEX!A1" display="Return to Index" xr:uid="{9177A220-82BF-4327-AB35-971FCB8849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BOWE - Bowen (66/11kV)</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81"/>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2102</v>
      </c>
      <c r="J3" s="69"/>
      <c r="K3" s="69"/>
      <c r="L3" s="69"/>
      <c r="M3" s="69"/>
      <c r="N3" s="69"/>
      <c r="O3" s="69"/>
      <c r="P3" s="69"/>
      <c r="Q3" s="69"/>
      <c r="R3" s="69"/>
      <c r="S3" s="69"/>
      <c r="V3" s="71" t="s">
        <v>929</v>
      </c>
      <c r="W3" s="69"/>
      <c r="Y3" s="72" t="s">
        <v>1412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2103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2104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0.69299999999999995</v>
      </c>
      <c r="K26" s="91"/>
      <c r="L26" s="116">
        <v>0.69299999999999995</v>
      </c>
      <c r="M26" s="91"/>
      <c r="N26" s="116">
        <v>0.69299999999999995</v>
      </c>
      <c r="O26" s="91"/>
      <c r="P26" s="116">
        <v>0.69299999999999995</v>
      </c>
      <c r="Q26" s="67"/>
      <c r="R26" s="91"/>
      <c r="S26" s="116">
        <v>0.69299999999999995</v>
      </c>
      <c r="T26" s="91"/>
      <c r="U26" s="116">
        <v>0.69299999999999995</v>
      </c>
      <c r="V26" s="91"/>
      <c r="W26" s="116">
        <v>0.69299999999999995</v>
      </c>
      <c r="X26" s="67"/>
      <c r="Y26" s="67"/>
      <c r="Z26" s="67"/>
      <c r="AA26" s="91"/>
      <c r="AB26" s="3">
        <v>0.69299999999999995</v>
      </c>
      <c r="AC26" s="92">
        <v>0.69299999999999995</v>
      </c>
      <c r="AD26" s="67"/>
      <c r="AE26" s="91"/>
      <c r="AF26" s="4">
        <v>0.69299999999999995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0.4</v>
      </c>
      <c r="K28" s="91"/>
      <c r="L28" s="116">
        <v>0.4</v>
      </c>
      <c r="M28" s="91"/>
      <c r="N28" s="116">
        <v>0.4</v>
      </c>
      <c r="O28" s="91"/>
      <c r="P28" s="116">
        <v>0.4</v>
      </c>
      <c r="Q28" s="67"/>
      <c r="R28" s="91"/>
      <c r="S28" s="116">
        <v>0.4</v>
      </c>
      <c r="T28" s="91"/>
      <c r="U28" s="116">
        <v>0.3</v>
      </c>
      <c r="V28" s="91"/>
      <c r="W28" s="116">
        <v>0.3</v>
      </c>
      <c r="X28" s="67"/>
      <c r="Y28" s="67"/>
      <c r="Z28" s="67"/>
      <c r="AA28" s="91"/>
      <c r="AB28" s="3">
        <v>0.3</v>
      </c>
      <c r="AC28" s="92">
        <v>0.3</v>
      </c>
      <c r="AD28" s="67"/>
      <c r="AE28" s="91"/>
      <c r="AF28" s="4">
        <v>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0.90900000000000003</v>
      </c>
      <c r="K31" s="91"/>
      <c r="L31" s="118">
        <v>0.90900000000000003</v>
      </c>
      <c r="M31" s="91"/>
      <c r="N31" s="118">
        <v>0.90900000000000003</v>
      </c>
      <c r="O31" s="91"/>
      <c r="P31" s="118">
        <v>0.90900000000000003</v>
      </c>
      <c r="Q31" s="67"/>
      <c r="R31" s="91"/>
      <c r="S31" s="118">
        <v>0.90900000000000003</v>
      </c>
      <c r="T31" s="91"/>
      <c r="U31" s="118">
        <v>0.83499999999999996</v>
      </c>
      <c r="V31" s="91"/>
      <c r="W31" s="118">
        <v>0.83499999999999996</v>
      </c>
      <c r="X31" s="67"/>
      <c r="Y31" s="67"/>
      <c r="Z31" s="67"/>
      <c r="AA31" s="91"/>
      <c r="AB31" s="7">
        <v>0.83499999999999996</v>
      </c>
      <c r="AC31" s="96">
        <v>0.83499999999999996</v>
      </c>
      <c r="AD31" s="67"/>
      <c r="AE31" s="91"/>
      <c r="AF31" s="8">
        <v>0.83499999999999996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0.4</v>
      </c>
      <c r="K33" s="91"/>
      <c r="L33" s="119">
        <v>0.4</v>
      </c>
      <c r="M33" s="91"/>
      <c r="N33" s="119">
        <v>0.4</v>
      </c>
      <c r="O33" s="91"/>
      <c r="P33" s="119">
        <v>0.4</v>
      </c>
      <c r="Q33" s="67"/>
      <c r="R33" s="91"/>
      <c r="S33" s="119">
        <v>0.4</v>
      </c>
      <c r="T33" s="91"/>
      <c r="U33" s="119">
        <v>0.3</v>
      </c>
      <c r="V33" s="91"/>
      <c r="W33" s="119">
        <v>0.3</v>
      </c>
      <c r="X33" s="67"/>
      <c r="Y33" s="67"/>
      <c r="Z33" s="67"/>
      <c r="AA33" s="91"/>
      <c r="AB33" s="9">
        <v>0.3</v>
      </c>
      <c r="AC33" s="98">
        <v>0.3</v>
      </c>
      <c r="AD33" s="67"/>
      <c r="AE33" s="91"/>
      <c r="AF33" s="10">
        <v>0.3</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6">
        <v>0.4</v>
      </c>
      <c r="K36" s="91"/>
      <c r="L36" s="116">
        <v>0.4</v>
      </c>
      <c r="M36" s="91"/>
      <c r="N36" s="116">
        <v>0.4</v>
      </c>
      <c r="O36" s="91"/>
      <c r="P36" s="116">
        <v>0.4</v>
      </c>
      <c r="Q36" s="67"/>
      <c r="R36" s="91"/>
      <c r="S36" s="116">
        <v>0.4</v>
      </c>
      <c r="T36" s="91"/>
      <c r="U36" s="116">
        <v>0.3</v>
      </c>
      <c r="V36" s="91"/>
      <c r="W36" s="116">
        <v>0.3</v>
      </c>
      <c r="X36" s="67"/>
      <c r="Y36" s="67"/>
      <c r="Z36" s="67"/>
      <c r="AA36" s="91"/>
      <c r="AB36" s="3">
        <v>0.3</v>
      </c>
      <c r="AC36" s="92">
        <v>0.3</v>
      </c>
      <c r="AD36" s="67"/>
      <c r="AE36" s="91"/>
      <c r="AF36" s="4">
        <v>0.3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0.5</v>
      </c>
      <c r="K39" s="91"/>
      <c r="L39" s="116">
        <v>0.5</v>
      </c>
      <c r="M39" s="91"/>
      <c r="N39" s="116">
        <v>0.5</v>
      </c>
      <c r="O39" s="91"/>
      <c r="P39" s="116">
        <v>0.5</v>
      </c>
      <c r="Q39" s="67"/>
      <c r="R39" s="91"/>
      <c r="S39" s="116">
        <v>0.5</v>
      </c>
      <c r="T39" s="91"/>
      <c r="U39" s="116">
        <v>0.5</v>
      </c>
      <c r="V39" s="91"/>
      <c r="W39" s="116">
        <v>0.5</v>
      </c>
      <c r="X39" s="67"/>
      <c r="Y39" s="67"/>
      <c r="Z39" s="67"/>
      <c r="AA39" s="91"/>
      <c r="AB39" s="3">
        <v>0.5</v>
      </c>
      <c r="AC39" s="92">
        <v>0.5</v>
      </c>
      <c r="AD39" s="67"/>
      <c r="AE39" s="91"/>
      <c r="AF39" s="4">
        <v>0.5</v>
      </c>
    </row>
    <row r="40" spans="5:32" x14ac:dyDescent="0.25">
      <c r="E40" s="93" t="s">
        <v>73</v>
      </c>
      <c r="F40" s="67"/>
      <c r="G40" s="67"/>
      <c r="H40" s="67"/>
      <c r="I40" s="94"/>
      <c r="J40" s="116">
        <v>0.5</v>
      </c>
      <c r="K40" s="91"/>
      <c r="L40" s="116">
        <v>0.5</v>
      </c>
      <c r="M40" s="91"/>
      <c r="N40" s="116">
        <v>0.5</v>
      </c>
      <c r="O40" s="91"/>
      <c r="P40" s="116">
        <v>0.5</v>
      </c>
      <c r="Q40" s="67"/>
      <c r="R40" s="91"/>
      <c r="S40" s="116">
        <v>0.5</v>
      </c>
      <c r="T40" s="91"/>
      <c r="U40" s="116">
        <v>0.5</v>
      </c>
      <c r="V40" s="91"/>
      <c r="W40" s="116">
        <v>0.5</v>
      </c>
      <c r="X40" s="67"/>
      <c r="Y40" s="67"/>
      <c r="Z40" s="67"/>
      <c r="AA40" s="91"/>
      <c r="AB40" s="3">
        <v>0.5</v>
      </c>
      <c r="AC40" s="92">
        <v>0.5</v>
      </c>
      <c r="AD40" s="67"/>
      <c r="AE40" s="91"/>
      <c r="AF40" s="4">
        <v>0.5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0.63</v>
      </c>
      <c r="K43" s="121"/>
      <c r="L43" s="120">
        <v>0.63</v>
      </c>
      <c r="M43" s="121"/>
      <c r="N43" s="120">
        <v>0.63</v>
      </c>
      <c r="O43" s="121"/>
      <c r="P43" s="120">
        <v>0.63</v>
      </c>
      <c r="Q43" s="122"/>
      <c r="R43" s="121"/>
      <c r="S43" s="120">
        <v>0.63</v>
      </c>
      <c r="T43" s="121"/>
      <c r="U43" s="125">
        <v>0.63</v>
      </c>
      <c r="V43" s="126"/>
      <c r="W43" s="120">
        <v>0.63</v>
      </c>
      <c r="X43" s="122"/>
      <c r="Y43" s="122"/>
      <c r="Z43" s="122"/>
      <c r="AA43" s="121"/>
      <c r="AB43" s="23">
        <v>0.63</v>
      </c>
      <c r="AC43" s="120">
        <v>0.63</v>
      </c>
      <c r="AD43" s="122"/>
      <c r="AE43" s="121"/>
      <c r="AF43" s="24">
        <v>0.63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YbDv46O4TFCt5Jtvrz3NqTxPkGukEVe44eElIlssoXly9qSGtu3KRt/g7O4J3aNoENDgcjaDaNw40aOxXoI1A==" saltValue="FvKsH8D11svE3I/NFirNl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B582EE7-4E06-4042-A6BF-FBEAAB93821D}"/>
    <hyperlink ref="E53" location="INDEX!A1" display="Return to Index" xr:uid="{68DE59F6-6E8F-4489-B322-ADD2973869B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WIRR - Wirralie (66/33kV)</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83"/>
  <dimension ref="A1:AJ53"/>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2106</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2107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1619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0.3</v>
      </c>
      <c r="K26" s="91"/>
      <c r="L26" s="116">
        <v>0.3</v>
      </c>
      <c r="M26" s="91"/>
      <c r="N26" s="116">
        <v>0.3</v>
      </c>
      <c r="O26" s="91"/>
      <c r="P26" s="116">
        <v>0.3</v>
      </c>
      <c r="Q26" s="67"/>
      <c r="R26" s="91"/>
      <c r="S26" s="116">
        <v>0.3</v>
      </c>
      <c r="T26" s="91"/>
      <c r="U26" s="116">
        <v>0.3</v>
      </c>
      <c r="V26" s="91"/>
      <c r="W26" s="116">
        <v>0.3</v>
      </c>
      <c r="X26" s="67"/>
      <c r="Y26" s="67"/>
      <c r="Z26" s="67"/>
      <c r="AA26" s="91"/>
      <c r="AB26" s="3">
        <v>0.3</v>
      </c>
      <c r="AC26" s="92">
        <v>0.3</v>
      </c>
      <c r="AD26" s="67"/>
      <c r="AE26" s="91"/>
      <c r="AF26" s="4">
        <v>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0.1</v>
      </c>
      <c r="K28" s="91"/>
      <c r="L28" s="116">
        <v>0.1</v>
      </c>
      <c r="M28" s="91"/>
      <c r="N28" s="116">
        <v>0.1</v>
      </c>
      <c r="O28" s="91"/>
      <c r="P28" s="116">
        <v>0.1</v>
      </c>
      <c r="Q28" s="67"/>
      <c r="R28" s="91"/>
      <c r="S28" s="116">
        <v>0.1</v>
      </c>
      <c r="T28" s="91"/>
      <c r="U28" s="116">
        <v>0.1</v>
      </c>
      <c r="V28" s="91"/>
      <c r="W28" s="116">
        <v>0.1</v>
      </c>
      <c r="X28" s="67"/>
      <c r="Y28" s="67"/>
      <c r="Z28" s="67"/>
      <c r="AA28" s="91"/>
      <c r="AB28" s="3">
        <v>0.1</v>
      </c>
      <c r="AC28" s="92">
        <v>0.1</v>
      </c>
      <c r="AD28" s="67"/>
      <c r="AE28" s="91"/>
      <c r="AF28" s="4">
        <v>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v>
      </c>
      <c r="K31" s="91"/>
      <c r="L31" s="118">
        <v>0.85</v>
      </c>
      <c r="M31" s="91"/>
      <c r="N31" s="118">
        <v>0.85</v>
      </c>
      <c r="O31" s="91"/>
      <c r="P31" s="118">
        <v>0.85</v>
      </c>
      <c r="Q31" s="67"/>
      <c r="R31" s="91"/>
      <c r="S31" s="118">
        <v>0.85</v>
      </c>
      <c r="T31" s="91"/>
      <c r="U31" s="118">
        <v>0.85</v>
      </c>
      <c r="V31" s="91"/>
      <c r="W31" s="118">
        <v>0.85</v>
      </c>
      <c r="X31" s="67"/>
      <c r="Y31" s="67"/>
      <c r="Z31" s="67"/>
      <c r="AA31" s="91"/>
      <c r="AB31" s="7">
        <v>0.85</v>
      </c>
      <c r="AC31" s="96">
        <v>0.85</v>
      </c>
      <c r="AD31" s="67"/>
      <c r="AE31" s="91"/>
      <c r="AF31" s="8">
        <v>0.85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0.1</v>
      </c>
      <c r="K33" s="91"/>
      <c r="L33" s="119">
        <v>0.1</v>
      </c>
      <c r="M33" s="91"/>
      <c r="N33" s="119">
        <v>0.1</v>
      </c>
      <c r="O33" s="91"/>
      <c r="P33" s="119">
        <v>0.1</v>
      </c>
      <c r="Q33" s="67"/>
      <c r="R33" s="91"/>
      <c r="S33" s="119">
        <v>0.1</v>
      </c>
      <c r="T33" s="91"/>
      <c r="U33" s="119">
        <v>0.1</v>
      </c>
      <c r="V33" s="91"/>
      <c r="W33" s="119">
        <v>0.1</v>
      </c>
      <c r="X33" s="67"/>
      <c r="Y33" s="67"/>
      <c r="Z33" s="67"/>
      <c r="AA33" s="91"/>
      <c r="AB33" s="9">
        <v>0.1</v>
      </c>
      <c r="AC33" s="98">
        <v>0.1</v>
      </c>
      <c r="AD33" s="67"/>
      <c r="AE33" s="91"/>
      <c r="AF33" s="10">
        <v>0.1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2108</v>
      </c>
      <c r="K35" s="91"/>
      <c r="L35" s="117" t="s">
        <v>2108</v>
      </c>
      <c r="M35" s="91"/>
      <c r="N35" s="117" t="s">
        <v>2108</v>
      </c>
      <c r="O35" s="91"/>
      <c r="P35" s="117" t="s">
        <v>2108</v>
      </c>
      <c r="Q35" s="67"/>
      <c r="R35" s="91"/>
      <c r="S35" s="117" t="s">
        <v>2108</v>
      </c>
      <c r="T35" s="91"/>
      <c r="U35" s="117" t="s">
        <v>2108</v>
      </c>
      <c r="V35" s="91"/>
      <c r="W35" s="117" t="s">
        <v>2108</v>
      </c>
      <c r="X35" s="67"/>
      <c r="Y35" s="67"/>
      <c r="Z35" s="67"/>
      <c r="AA35" s="91"/>
      <c r="AB35" s="5" t="s">
        <v>2108</v>
      </c>
      <c r="AC35" s="95" t="s">
        <v>2108</v>
      </c>
      <c r="AD35" s="67"/>
      <c r="AE35" s="91"/>
      <c r="AF35" s="6" t="s">
        <v>2108</v>
      </c>
    </row>
    <row r="36" spans="5:32" ht="13.15" customHeight="1" x14ac:dyDescent="0.25">
      <c r="E36" s="93" t="s">
        <v>56</v>
      </c>
      <c r="F36" s="67"/>
      <c r="G36" s="67"/>
      <c r="H36" s="67"/>
      <c r="I36" s="94"/>
      <c r="J36" s="116">
        <v>0.1</v>
      </c>
      <c r="K36" s="91"/>
      <c r="L36" s="116">
        <v>0.1</v>
      </c>
      <c r="M36" s="91"/>
      <c r="N36" s="116">
        <v>0.1</v>
      </c>
      <c r="O36" s="91"/>
      <c r="P36" s="116">
        <v>0.1</v>
      </c>
      <c r="Q36" s="67"/>
      <c r="R36" s="91"/>
      <c r="S36" s="116">
        <v>0.1</v>
      </c>
      <c r="T36" s="91"/>
      <c r="U36" s="116">
        <v>0.1</v>
      </c>
      <c r="V36" s="91"/>
      <c r="W36" s="116">
        <v>0.1</v>
      </c>
      <c r="X36" s="67"/>
      <c r="Y36" s="67"/>
      <c r="Z36" s="67"/>
      <c r="AA36" s="91"/>
      <c r="AB36" s="3">
        <v>0.1</v>
      </c>
      <c r="AC36" s="92">
        <v>0.1</v>
      </c>
      <c r="AD36" s="67"/>
      <c r="AE36" s="91"/>
      <c r="AF36" s="4">
        <v>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0.1</v>
      </c>
      <c r="K40" s="91"/>
      <c r="L40" s="116">
        <v>0.1</v>
      </c>
      <c r="M40" s="91"/>
      <c r="N40" s="116">
        <v>0.1</v>
      </c>
      <c r="O40" s="91"/>
      <c r="P40" s="116">
        <v>0.1</v>
      </c>
      <c r="Q40" s="67"/>
      <c r="R40" s="91"/>
      <c r="S40" s="116">
        <v>0.1</v>
      </c>
      <c r="T40" s="91"/>
      <c r="U40" s="116">
        <v>0.1</v>
      </c>
      <c r="V40" s="91"/>
      <c r="W40" s="116">
        <v>0.1</v>
      </c>
      <c r="X40" s="67"/>
      <c r="Y40" s="67"/>
      <c r="Z40" s="67"/>
      <c r="AA40" s="91"/>
      <c r="AB40" s="3">
        <v>0.1</v>
      </c>
      <c r="AC40" s="92">
        <v>0.1</v>
      </c>
      <c r="AD40" s="67"/>
      <c r="AE40" s="91"/>
      <c r="AF40" s="4">
        <v>0.1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0.25</v>
      </c>
      <c r="K43" s="103"/>
      <c r="L43" s="102">
        <v>0.25</v>
      </c>
      <c r="M43" s="103"/>
      <c r="N43" s="102">
        <v>0.25</v>
      </c>
      <c r="O43" s="103"/>
      <c r="P43" s="102">
        <v>0.25</v>
      </c>
      <c r="Q43" s="100"/>
      <c r="R43" s="103"/>
      <c r="S43" s="102">
        <v>0.25</v>
      </c>
      <c r="T43" s="103"/>
      <c r="U43" s="113">
        <v>0.25</v>
      </c>
      <c r="V43" s="114"/>
      <c r="W43" s="102">
        <v>0.25</v>
      </c>
      <c r="X43" s="100"/>
      <c r="Y43" s="100"/>
      <c r="Z43" s="100"/>
      <c r="AA43" s="103"/>
      <c r="AB43" s="18">
        <v>0.25</v>
      </c>
      <c r="AC43" s="102">
        <v>0.25</v>
      </c>
      <c r="AD43" s="100"/>
      <c r="AE43" s="103"/>
      <c r="AF43" s="19">
        <v>0.25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8TY9sz3TNCnPr8TfAjFiGqkEDDnpECt9QOh48jSacR8byo7zB4vYdZ33kxNbEeiWIP3tsMznaHUmHUDNapJ/rg==" saltValue="mrDyieutRwPTow4Mv6s1G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62FEBDB-8AF3-473A-8648-B20E25A904BF}"/>
    <hyperlink ref="E53" location="INDEX!A1" display="Return to Index" xr:uid="{D98EA2DC-1CE8-4DF6-A085-47C9CAD289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WOOD - Woodhouse Station (66/11kV)</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82"/>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2109</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2110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2111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5.3</v>
      </c>
      <c r="K26" s="91"/>
      <c r="L26" s="116">
        <v>5.3</v>
      </c>
      <c r="M26" s="91"/>
      <c r="N26" s="116">
        <v>5.3</v>
      </c>
      <c r="O26" s="91"/>
      <c r="P26" s="116">
        <v>5.3</v>
      </c>
      <c r="Q26" s="67"/>
      <c r="R26" s="91"/>
      <c r="S26" s="116">
        <v>5.3</v>
      </c>
      <c r="T26" s="91"/>
      <c r="U26" s="116">
        <v>5.3</v>
      </c>
      <c r="V26" s="91"/>
      <c r="W26" s="116">
        <v>5.3</v>
      </c>
      <c r="X26" s="67"/>
      <c r="Y26" s="67"/>
      <c r="Z26" s="67"/>
      <c r="AA26" s="91"/>
      <c r="AB26" s="3">
        <v>5.3</v>
      </c>
      <c r="AC26" s="92">
        <v>5.3</v>
      </c>
      <c r="AD26" s="67"/>
      <c r="AE26" s="91"/>
      <c r="AF26" s="4">
        <v>5.3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2.9</v>
      </c>
      <c r="K28" s="91"/>
      <c r="L28" s="116">
        <v>2.9</v>
      </c>
      <c r="M28" s="91"/>
      <c r="N28" s="116">
        <v>3</v>
      </c>
      <c r="O28" s="91"/>
      <c r="P28" s="116">
        <v>3</v>
      </c>
      <c r="Q28" s="67"/>
      <c r="R28" s="91"/>
      <c r="S28" s="116">
        <v>3</v>
      </c>
      <c r="T28" s="91"/>
      <c r="U28" s="116">
        <v>2.4</v>
      </c>
      <c r="V28" s="91"/>
      <c r="W28" s="116">
        <v>2.5</v>
      </c>
      <c r="X28" s="67"/>
      <c r="Y28" s="67"/>
      <c r="Z28" s="67"/>
      <c r="AA28" s="91"/>
      <c r="AB28" s="3">
        <v>2.5</v>
      </c>
      <c r="AC28" s="92">
        <v>2.5</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0.98799999999999999</v>
      </c>
      <c r="K31" s="91"/>
      <c r="L31" s="118">
        <v>0.98799999999999999</v>
      </c>
      <c r="M31" s="91"/>
      <c r="N31" s="118">
        <v>0.98799999999999999</v>
      </c>
      <c r="O31" s="91"/>
      <c r="P31" s="118">
        <v>0.98799999999999999</v>
      </c>
      <c r="Q31" s="67"/>
      <c r="R31" s="91"/>
      <c r="S31" s="118">
        <v>0.98799999999999999</v>
      </c>
      <c r="T31" s="91"/>
      <c r="U31" s="118">
        <v>0.99399999999999999</v>
      </c>
      <c r="V31" s="91"/>
      <c r="W31" s="118">
        <v>0.99399999999999999</v>
      </c>
      <c r="X31" s="67"/>
      <c r="Y31" s="67"/>
      <c r="Z31" s="67"/>
      <c r="AA31" s="91"/>
      <c r="AB31" s="7">
        <v>0.99399999999999999</v>
      </c>
      <c r="AC31" s="96">
        <v>0.99399999999999999</v>
      </c>
      <c r="AD31" s="67"/>
      <c r="AE31" s="91"/>
      <c r="AF31" s="8">
        <v>0.99399999999999999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2.7</v>
      </c>
      <c r="K33" s="91"/>
      <c r="L33" s="119">
        <v>2.8</v>
      </c>
      <c r="M33" s="91"/>
      <c r="N33" s="119">
        <v>2.8</v>
      </c>
      <c r="O33" s="91"/>
      <c r="P33" s="119">
        <v>2.9</v>
      </c>
      <c r="Q33" s="67"/>
      <c r="R33" s="91"/>
      <c r="S33" s="119">
        <v>2.9</v>
      </c>
      <c r="T33" s="91"/>
      <c r="U33" s="119">
        <v>2.2999999999999998</v>
      </c>
      <c r="V33" s="91"/>
      <c r="W33" s="119">
        <v>2.2999999999999998</v>
      </c>
      <c r="X33" s="67"/>
      <c r="Y33" s="67"/>
      <c r="Z33" s="67"/>
      <c r="AA33" s="91"/>
      <c r="AB33" s="9">
        <v>2.2999999999999998</v>
      </c>
      <c r="AC33" s="98">
        <v>2.4</v>
      </c>
      <c r="AD33" s="67"/>
      <c r="AE33" s="91"/>
      <c r="AF33" s="10">
        <v>2.4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6">
        <v>2.7</v>
      </c>
      <c r="K36" s="91"/>
      <c r="L36" s="116">
        <v>2.8</v>
      </c>
      <c r="M36" s="91"/>
      <c r="N36" s="116">
        <v>2.8</v>
      </c>
      <c r="O36" s="91"/>
      <c r="P36" s="116">
        <v>2.9</v>
      </c>
      <c r="Q36" s="67"/>
      <c r="R36" s="91"/>
      <c r="S36" s="116">
        <v>2.9</v>
      </c>
      <c r="T36" s="91"/>
      <c r="U36" s="116">
        <v>2.2999999999999998</v>
      </c>
      <c r="V36" s="91"/>
      <c r="W36" s="116">
        <v>2.2999999999999998</v>
      </c>
      <c r="X36" s="67"/>
      <c r="Y36" s="67"/>
      <c r="Z36" s="67"/>
      <c r="AA36" s="91"/>
      <c r="AB36" s="3">
        <v>2.2999999999999998</v>
      </c>
      <c r="AC36" s="92">
        <v>2.4</v>
      </c>
      <c r="AD36" s="67"/>
      <c r="AE36" s="91"/>
      <c r="AF36" s="4">
        <v>2.4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2.2000000000000002</v>
      </c>
      <c r="K39" s="91"/>
      <c r="L39" s="116">
        <v>2.2000000000000002</v>
      </c>
      <c r="M39" s="91"/>
      <c r="N39" s="116">
        <v>2.2000000000000002</v>
      </c>
      <c r="O39" s="91"/>
      <c r="P39" s="116">
        <v>2.2000000000000002</v>
      </c>
      <c r="Q39" s="67"/>
      <c r="R39" s="91"/>
      <c r="S39" s="116">
        <v>2.2000000000000002</v>
      </c>
      <c r="T39" s="91"/>
      <c r="U39" s="116">
        <v>2.2000000000000002</v>
      </c>
      <c r="V39" s="91"/>
      <c r="W39" s="116">
        <v>2.2000000000000002</v>
      </c>
      <c r="X39" s="67"/>
      <c r="Y39" s="67"/>
      <c r="Z39" s="67"/>
      <c r="AA39" s="91"/>
      <c r="AB39" s="3">
        <v>2.2000000000000002</v>
      </c>
      <c r="AC39" s="92">
        <v>2.2000000000000002</v>
      </c>
      <c r="AD39" s="67"/>
      <c r="AE39" s="91"/>
      <c r="AF39" s="4">
        <v>2.2000000000000002</v>
      </c>
    </row>
    <row r="40" spans="5:32" x14ac:dyDescent="0.25">
      <c r="E40" s="93" t="s">
        <v>73</v>
      </c>
      <c r="F40" s="67"/>
      <c r="G40" s="67"/>
      <c r="H40" s="67"/>
      <c r="I40" s="94"/>
      <c r="J40" s="116">
        <v>0.7</v>
      </c>
      <c r="K40" s="91"/>
      <c r="L40" s="116">
        <v>0.7</v>
      </c>
      <c r="M40" s="91"/>
      <c r="N40" s="116">
        <v>0.7</v>
      </c>
      <c r="O40" s="91"/>
      <c r="P40" s="116">
        <v>0.7</v>
      </c>
      <c r="Q40" s="67"/>
      <c r="R40" s="91"/>
      <c r="S40" s="116">
        <v>0.7</v>
      </c>
      <c r="T40" s="91"/>
      <c r="U40" s="116">
        <v>0.7</v>
      </c>
      <c r="V40" s="91"/>
      <c r="W40" s="116">
        <v>0.7</v>
      </c>
      <c r="X40" s="67"/>
      <c r="Y40" s="67"/>
      <c r="Z40" s="67"/>
      <c r="AA40" s="91"/>
      <c r="AB40" s="3">
        <v>0.7</v>
      </c>
      <c r="AC40" s="92">
        <v>0.7</v>
      </c>
      <c r="AD40" s="67"/>
      <c r="AE40" s="91"/>
      <c r="AF40" s="4">
        <v>0.7</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6"/>
      <c r="Q45" s="67"/>
      <c r="R45" s="91"/>
      <c r="S45" s="116"/>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6"/>
      <c r="Q46" s="67"/>
      <c r="R46" s="91"/>
      <c r="S46" s="116"/>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51" t="s">
        <v>953</v>
      </c>
      <c r="K48" s="105"/>
      <c r="L48" s="151" t="s">
        <v>953</v>
      </c>
      <c r="M48" s="105"/>
      <c r="N48" s="151" t="s">
        <v>953</v>
      </c>
      <c r="O48" s="105"/>
      <c r="P48" s="151" t="s">
        <v>953</v>
      </c>
      <c r="Q48" s="112"/>
      <c r="R48" s="105"/>
      <c r="S48" s="151" t="s">
        <v>953</v>
      </c>
      <c r="T48" s="105"/>
      <c r="U48" s="152" t="s">
        <v>953</v>
      </c>
      <c r="V48" s="107"/>
      <c r="W48" s="152" t="s">
        <v>953</v>
      </c>
      <c r="X48" s="108"/>
      <c r="Y48" s="108"/>
      <c r="Z48" s="108"/>
      <c r="AA48" s="107"/>
      <c r="AB48" s="12" t="s">
        <v>953</v>
      </c>
      <c r="AC48" s="153"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LPzBJ8IyuBc9Ft1rSirNp3HHaGbyjgqa+++jJntYre5rbs8sPqHcssB6z9TmcPB0k24W658sJvajKRI1bUtGAw==" saltValue="cD4+VYgkfIiNv8f2heM8W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8375E9D-5286-49E9-B00B-8239B4ED582E}"/>
    <hyperlink ref="E53" location="INDEX!A1" display="Return to Index" xr:uid="{2A407F88-C369-435D-ACF1-D2088CEEDE2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WOOG - Woodgate (66/11kV)</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85"/>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2112</v>
      </c>
      <c r="J3" s="69"/>
      <c r="K3" s="69"/>
      <c r="L3" s="69"/>
      <c r="M3" s="69"/>
      <c r="N3" s="69"/>
      <c r="O3" s="69"/>
      <c r="P3" s="69"/>
      <c r="Q3" s="69"/>
      <c r="R3" s="69"/>
      <c r="S3" s="69"/>
      <c r="V3" s="71" t="s">
        <v>929</v>
      </c>
      <c r="W3" s="69"/>
      <c r="Y3" s="72" t="s">
        <v>1551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1692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2113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17.7</v>
      </c>
      <c r="K26" s="91"/>
      <c r="L26" s="116">
        <v>17.7</v>
      </c>
      <c r="M26" s="91"/>
      <c r="N26" s="116">
        <v>17.7</v>
      </c>
      <c r="O26" s="91"/>
      <c r="P26" s="116">
        <v>17.7</v>
      </c>
      <c r="Q26" s="67"/>
      <c r="R26" s="91"/>
      <c r="S26" s="116">
        <v>17.7</v>
      </c>
      <c r="T26" s="91"/>
      <c r="U26" s="116">
        <v>18.7</v>
      </c>
      <c r="V26" s="91"/>
      <c r="W26" s="116">
        <v>18.7</v>
      </c>
      <c r="X26" s="67"/>
      <c r="Y26" s="67"/>
      <c r="Z26" s="67"/>
      <c r="AA26" s="91"/>
      <c r="AB26" s="3">
        <v>18.7</v>
      </c>
      <c r="AC26" s="92">
        <v>18.7</v>
      </c>
      <c r="AD26" s="67"/>
      <c r="AE26" s="91"/>
      <c r="AF26" s="4">
        <v>18.7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4.8</v>
      </c>
      <c r="K28" s="91"/>
      <c r="L28" s="116">
        <v>4.8</v>
      </c>
      <c r="M28" s="91"/>
      <c r="N28" s="116">
        <v>4.8</v>
      </c>
      <c r="O28" s="91"/>
      <c r="P28" s="116">
        <v>4.8</v>
      </c>
      <c r="Q28" s="67"/>
      <c r="R28" s="91"/>
      <c r="S28" s="116">
        <v>4.8</v>
      </c>
      <c r="T28" s="91"/>
      <c r="U28" s="116">
        <v>4.2</v>
      </c>
      <c r="V28" s="91"/>
      <c r="W28" s="116">
        <v>4.2</v>
      </c>
      <c r="X28" s="67"/>
      <c r="Y28" s="67"/>
      <c r="Z28" s="67"/>
      <c r="AA28" s="91"/>
      <c r="AB28" s="3">
        <v>4.2</v>
      </c>
      <c r="AC28" s="92">
        <v>4.2</v>
      </c>
      <c r="AD28" s="67"/>
      <c r="AE28" s="91"/>
      <c r="AF28" s="4">
        <v>4.3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v>
      </c>
      <c r="K31" s="91"/>
      <c r="L31" s="118">
        <v>0.97</v>
      </c>
      <c r="M31" s="91"/>
      <c r="N31" s="118">
        <v>0.97</v>
      </c>
      <c r="O31" s="91"/>
      <c r="P31" s="118">
        <v>0.97</v>
      </c>
      <c r="Q31" s="67"/>
      <c r="R31" s="91"/>
      <c r="S31" s="118">
        <v>0.97</v>
      </c>
      <c r="T31" s="91"/>
      <c r="U31" s="118">
        <v>0.98399999999999999</v>
      </c>
      <c r="V31" s="91"/>
      <c r="W31" s="118">
        <v>0.98399999999999999</v>
      </c>
      <c r="X31" s="67"/>
      <c r="Y31" s="67"/>
      <c r="Z31" s="67"/>
      <c r="AA31" s="91"/>
      <c r="AB31" s="7">
        <v>0.98399999999999999</v>
      </c>
      <c r="AC31" s="96">
        <v>0.98399999999999999</v>
      </c>
      <c r="AD31" s="67"/>
      <c r="AE31" s="91"/>
      <c r="AF31" s="8">
        <v>0.98399999999999999</v>
      </c>
    </row>
    <row r="32" spans="4:32" ht="13.15" customHeight="1" x14ac:dyDescent="0.25">
      <c r="E32" s="93" t="s">
        <v>40</v>
      </c>
      <c r="F32" s="67"/>
      <c r="G32" s="67"/>
      <c r="H32" s="67"/>
      <c r="I32" s="94"/>
      <c r="J32" s="116">
        <v>9.3000000000000007</v>
      </c>
      <c r="K32" s="91"/>
      <c r="L32" s="116">
        <v>9.3000000000000007</v>
      </c>
      <c r="M32" s="91"/>
      <c r="N32" s="116">
        <v>9.3000000000000007</v>
      </c>
      <c r="O32" s="91"/>
      <c r="P32" s="116">
        <v>9.3000000000000007</v>
      </c>
      <c r="Q32" s="67"/>
      <c r="R32" s="91"/>
      <c r="S32" s="116">
        <v>9.3000000000000007</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4.4000000000000004</v>
      </c>
      <c r="K33" s="91"/>
      <c r="L33" s="119">
        <v>4.4000000000000004</v>
      </c>
      <c r="M33" s="91"/>
      <c r="N33" s="119">
        <v>4.4000000000000004</v>
      </c>
      <c r="O33" s="91"/>
      <c r="P33" s="119">
        <v>4.4000000000000004</v>
      </c>
      <c r="Q33" s="67"/>
      <c r="R33" s="91"/>
      <c r="S33" s="119">
        <v>4.4000000000000004</v>
      </c>
      <c r="T33" s="91"/>
      <c r="U33" s="119">
        <v>3.9</v>
      </c>
      <c r="V33" s="91"/>
      <c r="W33" s="119">
        <v>3.9</v>
      </c>
      <c r="X33" s="67"/>
      <c r="Y33" s="67"/>
      <c r="Z33" s="67"/>
      <c r="AA33" s="91"/>
      <c r="AB33" s="9">
        <v>4</v>
      </c>
      <c r="AC33" s="98">
        <v>4</v>
      </c>
      <c r="AD33" s="67"/>
      <c r="AE33" s="91"/>
      <c r="AF33" s="10">
        <v>4</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A9SdWxJvqqLisLjyzs8EEWjUFBkA1M4tr2zlCgL6LFoYANH3/u1iQe0vidlbXtzmNL7T3zrg+epHKV5S3IKYw==" saltValue="4omYTDoDLCcif6Hx5Vf62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800B6AE-E688-4DB0-97E8-629EA2F0E4B1}"/>
    <hyperlink ref="E53" location="INDEX!A1" display="Return to Index" xr:uid="{4BAB078A-0F54-48B1-A08F-C4AE14838D2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WOOL - Woolooga (66/11kV)</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84"/>
  <dimension ref="A1:AJ53"/>
  <sheetViews>
    <sheetView showGridLines="0" topLeftCell="A19" zoomScaleNormal="100" workbookViewId="0">
      <selection activeCell="AB53" sqref="AB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2114</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2115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2116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8.6</v>
      </c>
      <c r="K26" s="91"/>
      <c r="L26" s="116">
        <v>8.6</v>
      </c>
      <c r="M26" s="91"/>
      <c r="N26" s="116">
        <v>8.6</v>
      </c>
      <c r="O26" s="91"/>
      <c r="P26" s="116">
        <v>8.6</v>
      </c>
      <c r="Q26" s="67"/>
      <c r="R26" s="91"/>
      <c r="S26" s="116">
        <v>8.6</v>
      </c>
      <c r="T26" s="91"/>
      <c r="U26" s="116">
        <v>9.4</v>
      </c>
      <c r="V26" s="91"/>
      <c r="W26" s="116">
        <v>9.4</v>
      </c>
      <c r="X26" s="67"/>
      <c r="Y26" s="67"/>
      <c r="Z26" s="67"/>
      <c r="AA26" s="91"/>
      <c r="AB26" s="3">
        <v>9.4</v>
      </c>
      <c r="AC26" s="92">
        <v>9.4</v>
      </c>
      <c r="AD26" s="67"/>
      <c r="AE26" s="91"/>
      <c r="AF26" s="4">
        <v>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v>
      </c>
      <c r="K28" s="91"/>
      <c r="L28" s="116">
        <v>2.9</v>
      </c>
      <c r="M28" s="91"/>
      <c r="N28" s="116">
        <v>2.9</v>
      </c>
      <c r="O28" s="91"/>
      <c r="P28" s="116">
        <v>2.9</v>
      </c>
      <c r="Q28" s="67"/>
      <c r="R28" s="91"/>
      <c r="S28" s="116">
        <v>3</v>
      </c>
      <c r="T28" s="91"/>
      <c r="U28" s="116">
        <v>1</v>
      </c>
      <c r="V28" s="91"/>
      <c r="W28" s="116">
        <v>1.7</v>
      </c>
      <c r="X28" s="67"/>
      <c r="Y28" s="67"/>
      <c r="Z28" s="67"/>
      <c r="AA28" s="91"/>
      <c r="AB28" s="3">
        <v>2.4</v>
      </c>
      <c r="AC28" s="92">
        <v>2.4</v>
      </c>
      <c r="AD28" s="67"/>
      <c r="AE28" s="91"/>
      <c r="AF28" s="4">
        <v>2.4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0.98199999999999998</v>
      </c>
      <c r="K31" s="91"/>
      <c r="L31" s="118">
        <v>0.98199999999999998</v>
      </c>
      <c r="M31" s="91"/>
      <c r="N31" s="118">
        <v>0.98199999999999998</v>
      </c>
      <c r="O31" s="91"/>
      <c r="P31" s="118">
        <v>0.98199999999999998</v>
      </c>
      <c r="Q31" s="67"/>
      <c r="R31" s="91"/>
      <c r="S31" s="118">
        <v>0.98199999999999998</v>
      </c>
      <c r="T31" s="91"/>
      <c r="U31" s="118">
        <v>0.96899999999999997</v>
      </c>
      <c r="V31" s="91"/>
      <c r="W31" s="118">
        <v>0.96899999999999997</v>
      </c>
      <c r="X31" s="67"/>
      <c r="Y31" s="67"/>
      <c r="Z31" s="67"/>
      <c r="AA31" s="91"/>
      <c r="AB31" s="7">
        <v>0.96899999999999997</v>
      </c>
      <c r="AC31" s="96">
        <v>0.96899999999999997</v>
      </c>
      <c r="AD31" s="67"/>
      <c r="AE31" s="91"/>
      <c r="AF31" s="8">
        <v>0.96899999999999997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v>
      </c>
      <c r="K33" s="91"/>
      <c r="L33" s="119">
        <v>2.8</v>
      </c>
      <c r="M33" s="91"/>
      <c r="N33" s="119">
        <v>2.8</v>
      </c>
      <c r="O33" s="91"/>
      <c r="P33" s="119">
        <v>2.9</v>
      </c>
      <c r="Q33" s="67"/>
      <c r="R33" s="91"/>
      <c r="S33" s="119">
        <v>2.9</v>
      </c>
      <c r="T33" s="91"/>
      <c r="U33" s="119">
        <v>1</v>
      </c>
      <c r="V33" s="91"/>
      <c r="W33" s="119">
        <v>1.6</v>
      </c>
      <c r="X33" s="67"/>
      <c r="Y33" s="67"/>
      <c r="Z33" s="67"/>
      <c r="AA33" s="91"/>
      <c r="AB33" s="9">
        <v>2.2999999999999998</v>
      </c>
      <c r="AC33" s="98">
        <v>2.4</v>
      </c>
      <c r="AD33" s="67"/>
      <c r="AE33" s="91"/>
      <c r="AF33" s="10">
        <v>2.4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6">
        <v>2</v>
      </c>
      <c r="K36" s="91"/>
      <c r="L36" s="116">
        <v>2.8</v>
      </c>
      <c r="M36" s="91"/>
      <c r="N36" s="116">
        <v>2.8</v>
      </c>
      <c r="O36" s="91"/>
      <c r="P36" s="116">
        <v>2.9</v>
      </c>
      <c r="Q36" s="67"/>
      <c r="R36" s="91"/>
      <c r="S36" s="116">
        <v>2.9</v>
      </c>
      <c r="T36" s="91"/>
      <c r="U36" s="116">
        <v>1</v>
      </c>
      <c r="V36" s="91"/>
      <c r="W36" s="116">
        <v>1.6</v>
      </c>
      <c r="X36" s="67"/>
      <c r="Y36" s="67"/>
      <c r="Z36" s="67"/>
      <c r="AA36" s="91"/>
      <c r="AB36" s="3">
        <v>2.2999999999999998</v>
      </c>
      <c r="AC36" s="92">
        <v>2.4</v>
      </c>
      <c r="AD36" s="67"/>
      <c r="AE36" s="91"/>
      <c r="AF36" s="4">
        <v>2.4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3</v>
      </c>
      <c r="K40" s="91"/>
      <c r="L40" s="116">
        <v>3</v>
      </c>
      <c r="M40" s="91"/>
      <c r="N40" s="116">
        <v>3</v>
      </c>
      <c r="O40" s="91"/>
      <c r="P40" s="116">
        <v>3</v>
      </c>
      <c r="Q40" s="67"/>
      <c r="R40" s="91"/>
      <c r="S40" s="116">
        <v>3</v>
      </c>
      <c r="T40" s="91"/>
      <c r="U40" s="116">
        <v>3</v>
      </c>
      <c r="V40" s="91"/>
      <c r="W40" s="116">
        <v>3</v>
      </c>
      <c r="X40" s="67"/>
      <c r="Y40" s="67"/>
      <c r="Z40" s="67"/>
      <c r="AA40" s="91"/>
      <c r="AB40" s="3">
        <v>3</v>
      </c>
      <c r="AC40" s="92">
        <v>3</v>
      </c>
      <c r="AD40" s="67"/>
      <c r="AE40" s="91"/>
      <c r="AF40" s="4">
        <v>3</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6.3</v>
      </c>
      <c r="K43" s="121"/>
      <c r="L43" s="120">
        <v>6.3</v>
      </c>
      <c r="M43" s="121"/>
      <c r="N43" s="120">
        <v>6.3</v>
      </c>
      <c r="O43" s="121"/>
      <c r="P43" s="120">
        <v>6.3</v>
      </c>
      <c r="Q43" s="122"/>
      <c r="R43" s="121"/>
      <c r="S43" s="120">
        <v>6.3</v>
      </c>
      <c r="T43" s="121"/>
      <c r="U43" s="125">
        <v>6.3</v>
      </c>
      <c r="V43" s="126"/>
      <c r="W43" s="120">
        <v>6.3</v>
      </c>
      <c r="X43" s="122"/>
      <c r="Y43" s="122"/>
      <c r="Z43" s="122"/>
      <c r="AA43" s="121"/>
      <c r="AB43" s="23">
        <v>6.3</v>
      </c>
      <c r="AC43" s="120">
        <v>6.3</v>
      </c>
      <c r="AD43" s="122"/>
      <c r="AE43" s="121"/>
      <c r="AF43" s="24">
        <v>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6"/>
      <c r="K45" s="91"/>
      <c r="L45" s="116"/>
      <c r="M45" s="91"/>
      <c r="N45" s="116"/>
      <c r="O45" s="91"/>
      <c r="P45" s="116"/>
      <c r="Q45" s="67"/>
      <c r="R45" s="91"/>
      <c r="S45" s="116"/>
      <c r="T45" s="91"/>
      <c r="U45" s="117"/>
      <c r="V45" s="91"/>
      <c r="W45" s="117"/>
      <c r="X45" s="67"/>
      <c r="Y45" s="67"/>
      <c r="Z45" s="67"/>
      <c r="AA45" s="91"/>
      <c r="AB45" s="3"/>
      <c r="AC45" s="92"/>
      <c r="AD45" s="67"/>
      <c r="AE45" s="91"/>
      <c r="AF45" s="4"/>
    </row>
    <row r="46" spans="5:32" x14ac:dyDescent="0.25">
      <c r="E46" s="93" t="s">
        <v>93</v>
      </c>
      <c r="F46" s="67"/>
      <c r="G46" s="67"/>
      <c r="H46" s="67"/>
      <c r="I46" s="94"/>
      <c r="J46" s="116"/>
      <c r="K46" s="91"/>
      <c r="L46" s="116"/>
      <c r="M46" s="91"/>
      <c r="N46" s="116"/>
      <c r="O46" s="91"/>
      <c r="P46" s="116"/>
      <c r="Q46" s="67"/>
      <c r="R46" s="91"/>
      <c r="S46" s="116"/>
      <c r="T46" s="91"/>
      <c r="U46" s="117"/>
      <c r="V46" s="91"/>
      <c r="W46" s="117"/>
      <c r="X46" s="67"/>
      <c r="Y46" s="67"/>
      <c r="Z46" s="67"/>
      <c r="AA46" s="91"/>
      <c r="AB46" s="3"/>
      <c r="AC46" s="92"/>
      <c r="AD46" s="67"/>
      <c r="AE46" s="91"/>
      <c r="AF46" s="4"/>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yNld0zcth5Yk/EZCeAxKJbr5D9c8eDm74AkXWC2Eic9usYMjagVrEsjXD5bJ1YxiNU3AGpb/lvJgj4YbP1enA==" saltValue="HmodQpMC+pYlqWU/8nUiH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54D0F7F-4CC6-4B3B-ACA1-205BACCCC679}"/>
    <hyperlink ref="E53" location="INDEX!A1" display="Return to Index" xr:uid="{0B91CCCC-8EC3-4652-A9D8-23EF2E6D784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WOSO - Woodstock South (66/11kV)</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86"/>
  <dimension ref="A1:AJ53"/>
  <sheetViews>
    <sheetView showGridLines="0" topLeftCell="A22" workbookViewId="0">
      <selection activeCell="J48" sqref="J48:AF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2117</v>
      </c>
      <c r="J3" s="69"/>
      <c r="K3" s="69"/>
      <c r="L3" s="69"/>
      <c r="M3" s="69"/>
      <c r="N3" s="69"/>
      <c r="O3" s="69"/>
      <c r="P3" s="69"/>
      <c r="Q3" s="69"/>
      <c r="R3" s="69"/>
      <c r="S3" s="69"/>
      <c r="V3" s="71" t="s">
        <v>929</v>
      </c>
      <c r="W3" s="69"/>
      <c r="Y3" s="72" t="s">
        <v>1049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2118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2120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16.100000000000001</v>
      </c>
      <c r="K26" s="91"/>
      <c r="L26" s="116">
        <v>16.100000000000001</v>
      </c>
      <c r="M26" s="91"/>
      <c r="N26" s="116">
        <v>16.100000000000001</v>
      </c>
      <c r="O26" s="91"/>
      <c r="P26" s="116">
        <v>16.100000000000001</v>
      </c>
      <c r="Q26" s="67"/>
      <c r="R26" s="91"/>
      <c r="S26" s="116">
        <v>16.100000000000001</v>
      </c>
      <c r="T26" s="91"/>
      <c r="U26" s="116">
        <v>18</v>
      </c>
      <c r="V26" s="91"/>
      <c r="W26" s="116">
        <v>18</v>
      </c>
      <c r="X26" s="67"/>
      <c r="Y26" s="67"/>
      <c r="Z26" s="67"/>
      <c r="AA26" s="91"/>
      <c r="AB26" s="3">
        <v>18</v>
      </c>
      <c r="AC26" s="92">
        <v>18</v>
      </c>
      <c r="AD26" s="67"/>
      <c r="AE26" s="91"/>
      <c r="AF26" s="4">
        <v>18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6.3</v>
      </c>
      <c r="K28" s="91"/>
      <c r="L28" s="116">
        <v>6.3</v>
      </c>
      <c r="M28" s="91"/>
      <c r="N28" s="116">
        <v>6.3</v>
      </c>
      <c r="O28" s="91"/>
      <c r="P28" s="116">
        <v>6.3</v>
      </c>
      <c r="Q28" s="67"/>
      <c r="R28" s="91"/>
      <c r="S28" s="116">
        <v>6.2</v>
      </c>
      <c r="T28" s="91"/>
      <c r="U28" s="116">
        <v>4.9000000000000004</v>
      </c>
      <c r="V28" s="91"/>
      <c r="W28" s="116">
        <v>4.8</v>
      </c>
      <c r="X28" s="67"/>
      <c r="Y28" s="67"/>
      <c r="Z28" s="67"/>
      <c r="AA28" s="91"/>
      <c r="AB28" s="3">
        <v>4.9000000000000004</v>
      </c>
      <c r="AC28" s="92">
        <v>4.9000000000000004</v>
      </c>
      <c r="AD28" s="67"/>
      <c r="AE28" s="91"/>
      <c r="AF28" s="4">
        <v>4.9000000000000004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0.97199999999999998</v>
      </c>
      <c r="K31" s="91"/>
      <c r="L31" s="118">
        <v>0.97199999999999998</v>
      </c>
      <c r="M31" s="91"/>
      <c r="N31" s="118">
        <v>0.97199999999999998</v>
      </c>
      <c r="O31" s="91"/>
      <c r="P31" s="118">
        <v>0.97199999999999998</v>
      </c>
      <c r="Q31" s="67"/>
      <c r="R31" s="91"/>
      <c r="S31" s="118">
        <v>0.97199999999999998</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9</v>
      </c>
      <c r="K32" s="91"/>
      <c r="L32" s="116">
        <v>9</v>
      </c>
      <c r="M32" s="91"/>
      <c r="N32" s="116">
        <v>9</v>
      </c>
      <c r="O32" s="91"/>
      <c r="P32" s="116">
        <v>9</v>
      </c>
      <c r="Q32" s="67"/>
      <c r="R32" s="91"/>
      <c r="S32" s="116">
        <v>9</v>
      </c>
      <c r="T32" s="91"/>
      <c r="U32" s="116">
        <v>9.4</v>
      </c>
      <c r="V32" s="91"/>
      <c r="W32" s="116">
        <v>9.4</v>
      </c>
      <c r="X32" s="67"/>
      <c r="Y32" s="67"/>
      <c r="Z32" s="67"/>
      <c r="AA32" s="91"/>
      <c r="AB32" s="3">
        <v>9.4</v>
      </c>
      <c r="AC32" s="92">
        <v>9.4</v>
      </c>
      <c r="AD32" s="67"/>
      <c r="AE32" s="91"/>
      <c r="AF32" s="4">
        <v>9.4</v>
      </c>
    </row>
    <row r="33" spans="5:32" ht="13.15" customHeight="1" x14ac:dyDescent="0.25">
      <c r="E33" s="97" t="s">
        <v>44</v>
      </c>
      <c r="F33" s="67"/>
      <c r="G33" s="67"/>
      <c r="H33" s="67"/>
      <c r="I33" s="94"/>
      <c r="J33" s="119">
        <v>5.8</v>
      </c>
      <c r="K33" s="91"/>
      <c r="L33" s="119">
        <v>5.8</v>
      </c>
      <c r="M33" s="91"/>
      <c r="N33" s="119">
        <v>5.8</v>
      </c>
      <c r="O33" s="91"/>
      <c r="P33" s="119">
        <v>5.8</v>
      </c>
      <c r="Q33" s="67"/>
      <c r="R33" s="91"/>
      <c r="S33" s="119">
        <v>5.8</v>
      </c>
      <c r="T33" s="91"/>
      <c r="U33" s="119">
        <v>4.5999999999999996</v>
      </c>
      <c r="V33" s="91"/>
      <c r="W33" s="119">
        <v>4.5999999999999996</v>
      </c>
      <c r="X33" s="67"/>
      <c r="Y33" s="67"/>
      <c r="Z33" s="67"/>
      <c r="AA33" s="91"/>
      <c r="AB33" s="9">
        <v>4.5999999999999996</v>
      </c>
      <c r="AC33" s="98">
        <v>4.5999999999999996</v>
      </c>
      <c r="AD33" s="67"/>
      <c r="AE33" s="91"/>
      <c r="AF33" s="10">
        <v>4.5999999999999996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2121</v>
      </c>
      <c r="K35" s="91"/>
      <c r="L35" s="117" t="s">
        <v>2121</v>
      </c>
      <c r="M35" s="91"/>
      <c r="N35" s="117" t="s">
        <v>2121</v>
      </c>
      <c r="O35" s="91"/>
      <c r="P35" s="117" t="s">
        <v>2121</v>
      </c>
      <c r="Q35" s="67"/>
      <c r="R35" s="91"/>
      <c r="S35" s="117" t="s">
        <v>2121</v>
      </c>
      <c r="T35" s="91"/>
      <c r="U35" s="117" t="s">
        <v>2121</v>
      </c>
      <c r="V35" s="91"/>
      <c r="W35" s="117" t="s">
        <v>2121</v>
      </c>
      <c r="X35" s="67"/>
      <c r="Y35" s="67"/>
      <c r="Z35" s="67"/>
      <c r="AA35" s="91"/>
      <c r="AB35" s="5" t="s">
        <v>2121</v>
      </c>
      <c r="AC35" s="95" t="s">
        <v>2121</v>
      </c>
      <c r="AD35" s="67"/>
      <c r="AE35" s="91"/>
      <c r="AF35" s="6" t="s">
        <v>2121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6wE0yL0a2KHhhecXTc9O+O1LuMscWRZv1p3yPWTgTXFfMl4Zw/jfPi3Bsa9oQYBDpmj/n8+M+d0jNlx0I631g==" saltValue="mD/Bg5oZpNG84DXPVkghu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2275838-31E7-4978-9111-1BC8AFAF53A5}"/>
    <hyperlink ref="E53" location="INDEX!A1" display="Return to Index" xr:uid="{83420D1B-F63D-4B86-A347-E71E4405DB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WOWA - Wowan (66/22kV)</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25"/>
  <dimension ref="B1:AI49"/>
  <sheetViews>
    <sheetView showGridLines="0" topLeftCell="A19" workbookViewId="0">
      <selection activeCell="E49" sqref="E49"/>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2122</v>
      </c>
      <c r="I3" s="69"/>
      <c r="J3" s="69"/>
      <c r="K3" s="69"/>
      <c r="L3" s="69"/>
      <c r="M3" s="69"/>
      <c r="N3" s="69"/>
      <c r="O3" s="69"/>
      <c r="P3" s="69"/>
      <c r="Q3" s="69"/>
      <c r="R3" s="69"/>
      <c r="U3" s="71" t="s">
        <v>929</v>
      </c>
      <c r="V3" s="69"/>
      <c r="X3" s="72" t="s">
        <v>1528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2123</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2124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2125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64</v>
      </c>
      <c r="J24" s="91"/>
      <c r="K24" s="116">
        <v>64</v>
      </c>
      <c r="L24" s="91"/>
      <c r="M24" s="116">
        <v>64</v>
      </c>
      <c r="N24" s="91"/>
      <c r="O24" s="116">
        <v>64</v>
      </c>
      <c r="P24" s="67"/>
      <c r="Q24" s="91"/>
      <c r="R24" s="116">
        <v>64</v>
      </c>
      <c r="S24" s="91"/>
      <c r="T24" s="116">
        <v>64</v>
      </c>
      <c r="U24" s="91"/>
      <c r="V24" s="116">
        <v>64</v>
      </c>
      <c r="W24" s="67"/>
      <c r="X24" s="67"/>
      <c r="Y24" s="67"/>
      <c r="Z24" s="91"/>
      <c r="AA24" s="3">
        <v>64</v>
      </c>
      <c r="AB24" s="92">
        <v>64</v>
      </c>
      <c r="AC24" s="67"/>
      <c r="AD24" s="91"/>
      <c r="AE24" s="4">
        <v>64</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25.1</v>
      </c>
      <c r="J26" s="91"/>
      <c r="K26" s="116">
        <v>25.9</v>
      </c>
      <c r="L26" s="91"/>
      <c r="M26" s="116">
        <v>26.6</v>
      </c>
      <c r="N26" s="91"/>
      <c r="O26" s="116">
        <v>26.8</v>
      </c>
      <c r="P26" s="67"/>
      <c r="Q26" s="91"/>
      <c r="R26" s="116">
        <v>26.7</v>
      </c>
      <c r="S26" s="91"/>
      <c r="T26" s="116">
        <v>22.7</v>
      </c>
      <c r="U26" s="91"/>
      <c r="V26" s="116">
        <v>23.3</v>
      </c>
      <c r="W26" s="67"/>
      <c r="X26" s="67"/>
      <c r="Y26" s="67"/>
      <c r="Z26" s="91"/>
      <c r="AA26" s="3">
        <v>24.1</v>
      </c>
      <c r="AB26" s="92">
        <v>24.2</v>
      </c>
      <c r="AC26" s="67"/>
      <c r="AD26" s="91"/>
      <c r="AE26" s="4">
        <v>24.4</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0.93700000000000006</v>
      </c>
      <c r="J29" s="91"/>
      <c r="K29" s="118">
        <v>0.93700000000000006</v>
      </c>
      <c r="L29" s="91"/>
      <c r="M29" s="118">
        <v>0.93700000000000006</v>
      </c>
      <c r="N29" s="91"/>
      <c r="O29" s="118">
        <v>0.93700000000000006</v>
      </c>
      <c r="P29" s="67"/>
      <c r="Q29" s="91"/>
      <c r="R29" s="118">
        <v>0.93700000000000006</v>
      </c>
      <c r="S29" s="91"/>
      <c r="T29" s="118">
        <v>0.98299999999999998</v>
      </c>
      <c r="U29" s="91"/>
      <c r="V29" s="118">
        <v>0.98299999999999998</v>
      </c>
      <c r="W29" s="67"/>
      <c r="X29" s="67"/>
      <c r="Y29" s="67"/>
      <c r="Z29" s="91"/>
      <c r="AA29" s="7">
        <v>0.98299999999999998</v>
      </c>
      <c r="AB29" s="96">
        <v>0.98299999999999998</v>
      </c>
      <c r="AC29" s="67"/>
      <c r="AD29" s="91"/>
      <c r="AE29" s="8">
        <v>0.98299999999999998</v>
      </c>
    </row>
    <row r="30" spans="4:31" ht="13.15" customHeight="1" x14ac:dyDescent="0.25">
      <c r="E30" s="93" t="s">
        <v>40</v>
      </c>
      <c r="F30" s="67"/>
      <c r="G30" s="67"/>
      <c r="H30" s="94"/>
      <c r="I30" s="116">
        <v>32</v>
      </c>
      <c r="J30" s="91"/>
      <c r="K30" s="116">
        <v>32</v>
      </c>
      <c r="L30" s="91"/>
      <c r="M30" s="116">
        <v>32</v>
      </c>
      <c r="N30" s="91"/>
      <c r="O30" s="116">
        <v>32</v>
      </c>
      <c r="P30" s="67"/>
      <c r="Q30" s="91"/>
      <c r="R30" s="116">
        <v>32</v>
      </c>
      <c r="S30" s="91"/>
      <c r="T30" s="116">
        <v>32</v>
      </c>
      <c r="U30" s="91"/>
      <c r="V30" s="116">
        <v>32</v>
      </c>
      <c r="W30" s="67"/>
      <c r="X30" s="67"/>
      <c r="Y30" s="67"/>
      <c r="Z30" s="91"/>
      <c r="AA30" s="3">
        <v>32</v>
      </c>
      <c r="AB30" s="92">
        <v>32</v>
      </c>
      <c r="AC30" s="67"/>
      <c r="AD30" s="91"/>
      <c r="AE30" s="4">
        <v>32</v>
      </c>
    </row>
    <row r="31" spans="4:31" ht="13.15" customHeight="1" x14ac:dyDescent="0.25">
      <c r="E31" s="97" t="s">
        <v>44</v>
      </c>
      <c r="F31" s="67"/>
      <c r="G31" s="67"/>
      <c r="H31" s="94"/>
      <c r="I31" s="119">
        <v>23.7</v>
      </c>
      <c r="J31" s="91"/>
      <c r="K31" s="119">
        <v>24.4</v>
      </c>
      <c r="L31" s="91"/>
      <c r="M31" s="119">
        <v>25.2</v>
      </c>
      <c r="N31" s="91"/>
      <c r="O31" s="119">
        <v>25.3</v>
      </c>
      <c r="P31" s="67"/>
      <c r="Q31" s="91"/>
      <c r="R31" s="119">
        <v>25.3</v>
      </c>
      <c r="S31" s="91"/>
      <c r="T31" s="119">
        <v>21.6</v>
      </c>
      <c r="U31" s="91"/>
      <c r="V31" s="119">
        <v>22.2</v>
      </c>
      <c r="W31" s="67"/>
      <c r="X31" s="67"/>
      <c r="Y31" s="67"/>
      <c r="Z31" s="91"/>
      <c r="AA31" s="9">
        <v>23</v>
      </c>
      <c r="AB31" s="98">
        <v>23.1</v>
      </c>
      <c r="AC31" s="67"/>
      <c r="AD31" s="91"/>
      <c r="AE31" s="10">
        <v>23.3</v>
      </c>
    </row>
    <row r="32" spans="4:31" ht="20.25" customHeight="1" x14ac:dyDescent="0.25">
      <c r="E32" s="93" t="s">
        <v>948</v>
      </c>
      <c r="F32" s="67"/>
      <c r="G32" s="67"/>
      <c r="H32" s="94"/>
      <c r="I32" s="117">
        <v>1.2</v>
      </c>
      <c r="J32" s="91"/>
      <c r="K32" s="117">
        <v>1.2</v>
      </c>
      <c r="L32" s="91"/>
      <c r="M32" s="117">
        <v>1.3</v>
      </c>
      <c r="N32" s="91"/>
      <c r="O32" s="117">
        <v>1.3</v>
      </c>
      <c r="P32" s="67"/>
      <c r="Q32" s="91"/>
      <c r="R32" s="117">
        <v>1.3</v>
      </c>
      <c r="S32" s="91"/>
      <c r="T32" s="117">
        <v>1.1000000000000001</v>
      </c>
      <c r="U32" s="91"/>
      <c r="V32" s="117">
        <v>1.1000000000000001</v>
      </c>
      <c r="W32" s="67"/>
      <c r="X32" s="67"/>
      <c r="Y32" s="67"/>
      <c r="Z32" s="91"/>
      <c r="AA32" s="5">
        <v>1.2</v>
      </c>
      <c r="AB32" s="95">
        <v>1.2</v>
      </c>
      <c r="AC32" s="67"/>
      <c r="AD32" s="91"/>
      <c r="AE32" s="6">
        <v>1.2</v>
      </c>
    </row>
    <row r="33" spans="5:31" ht="20.25" customHeight="1" x14ac:dyDescent="0.25">
      <c r="E33" s="93" t="s">
        <v>949</v>
      </c>
      <c r="F33" s="67"/>
      <c r="G33" s="67"/>
      <c r="H33" s="94"/>
      <c r="I33" s="117" t="s">
        <v>981</v>
      </c>
      <c r="J33" s="91"/>
      <c r="K33" s="117" t="s">
        <v>981</v>
      </c>
      <c r="L33" s="91"/>
      <c r="M33" s="117" t="s">
        <v>981</v>
      </c>
      <c r="N33" s="91"/>
      <c r="O33" s="117" t="s">
        <v>981</v>
      </c>
      <c r="P33" s="67"/>
      <c r="Q33" s="91"/>
      <c r="R33" s="117" t="s">
        <v>981</v>
      </c>
      <c r="S33" s="91"/>
      <c r="T33" s="117" t="s">
        <v>981</v>
      </c>
      <c r="U33" s="91"/>
      <c r="V33" s="117" t="s">
        <v>981</v>
      </c>
      <c r="W33" s="67"/>
      <c r="X33" s="67"/>
      <c r="Y33" s="67"/>
      <c r="Z33" s="91"/>
      <c r="AA33" s="5" t="s">
        <v>981</v>
      </c>
      <c r="AB33" s="95" t="s">
        <v>981</v>
      </c>
      <c r="AC33" s="67"/>
      <c r="AD33" s="91"/>
      <c r="AE33" s="6" t="s">
        <v>981</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7</v>
      </c>
      <c r="J36" s="91"/>
      <c r="K36" s="116">
        <v>7</v>
      </c>
      <c r="L36" s="91"/>
      <c r="M36" s="116">
        <v>7</v>
      </c>
      <c r="N36" s="91"/>
      <c r="O36" s="116">
        <v>7</v>
      </c>
      <c r="P36" s="67"/>
      <c r="Q36" s="91"/>
      <c r="R36" s="116">
        <v>7</v>
      </c>
      <c r="S36" s="91"/>
      <c r="T36" s="116">
        <v>7</v>
      </c>
      <c r="U36" s="91"/>
      <c r="V36" s="116">
        <v>7</v>
      </c>
      <c r="W36" s="67"/>
      <c r="X36" s="67"/>
      <c r="Y36" s="67"/>
      <c r="Z36" s="91"/>
      <c r="AA36" s="3">
        <v>7</v>
      </c>
      <c r="AB36" s="92">
        <v>7</v>
      </c>
      <c r="AC36" s="67"/>
      <c r="AD36" s="91"/>
      <c r="AE36" s="4">
        <v>7</v>
      </c>
    </row>
    <row r="37" spans="5:31" x14ac:dyDescent="0.25">
      <c r="E37" s="93" t="s">
        <v>70</v>
      </c>
      <c r="F37" s="67"/>
      <c r="G37" s="67"/>
      <c r="H37" s="94"/>
      <c r="I37" s="116">
        <v>1.7</v>
      </c>
      <c r="J37" s="91"/>
      <c r="K37" s="116">
        <v>1.7</v>
      </c>
      <c r="L37" s="91"/>
      <c r="M37" s="116">
        <v>1.7</v>
      </c>
      <c r="N37" s="91"/>
      <c r="O37" s="116">
        <v>1.7</v>
      </c>
      <c r="P37" s="67"/>
      <c r="Q37" s="91"/>
      <c r="R37" s="116">
        <v>1.7</v>
      </c>
      <c r="S37" s="91"/>
      <c r="T37" s="116">
        <v>1.7</v>
      </c>
      <c r="U37" s="91"/>
      <c r="V37" s="116">
        <v>1.7</v>
      </c>
      <c r="W37" s="67"/>
      <c r="X37" s="67"/>
      <c r="Y37" s="67"/>
      <c r="Z37" s="91"/>
      <c r="AA37" s="3">
        <v>1.7</v>
      </c>
      <c r="AB37" s="92">
        <v>1.7</v>
      </c>
      <c r="AC37" s="67"/>
      <c r="AD37" s="91"/>
      <c r="AE37" s="4">
        <v>1.7</v>
      </c>
    </row>
    <row r="38" spans="5:31" x14ac:dyDescent="0.25">
      <c r="E38" s="93" t="s">
        <v>73</v>
      </c>
      <c r="F38" s="67"/>
      <c r="G38" s="67"/>
      <c r="H38" s="94"/>
      <c r="I38" s="116">
        <v>2.5</v>
      </c>
      <c r="J38" s="91"/>
      <c r="K38" s="116">
        <v>2.5</v>
      </c>
      <c r="L38" s="91"/>
      <c r="M38" s="116">
        <v>2.5</v>
      </c>
      <c r="N38" s="91"/>
      <c r="O38" s="116">
        <v>2.5</v>
      </c>
      <c r="P38" s="67"/>
      <c r="Q38" s="91"/>
      <c r="R38" s="116">
        <v>2.5</v>
      </c>
      <c r="S38" s="91"/>
      <c r="T38" s="116">
        <v>2.5</v>
      </c>
      <c r="U38" s="91"/>
      <c r="V38" s="116">
        <v>2.5</v>
      </c>
      <c r="W38" s="67"/>
      <c r="X38" s="67"/>
      <c r="Y38" s="67"/>
      <c r="Z38" s="91"/>
      <c r="AA38" s="3">
        <v>2.5</v>
      </c>
      <c r="AB38" s="92">
        <v>2.5</v>
      </c>
      <c r="AC38" s="67"/>
      <c r="AD38" s="91"/>
      <c r="AE38" s="4">
        <v>2.5</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2.5" customHeight="1" x14ac:dyDescent="0.25">
      <c r="E41" s="133" t="s">
        <v>951</v>
      </c>
      <c r="F41" s="134"/>
      <c r="G41" s="134"/>
      <c r="H41" s="135"/>
      <c r="I41" s="160">
        <v>50</v>
      </c>
      <c r="J41" s="161"/>
      <c r="K41" s="160">
        <v>50</v>
      </c>
      <c r="L41" s="161"/>
      <c r="M41" s="160">
        <v>50</v>
      </c>
      <c r="N41" s="161"/>
      <c r="O41" s="160">
        <v>50</v>
      </c>
      <c r="P41" s="134"/>
      <c r="Q41" s="161"/>
      <c r="R41" s="160">
        <v>50</v>
      </c>
      <c r="S41" s="161"/>
      <c r="T41" s="160">
        <v>50</v>
      </c>
      <c r="U41" s="161"/>
      <c r="V41" s="160">
        <v>50</v>
      </c>
      <c r="W41" s="134"/>
      <c r="X41" s="134"/>
      <c r="Y41" s="134"/>
      <c r="Z41" s="161"/>
      <c r="AA41" s="28">
        <v>50</v>
      </c>
      <c r="AB41" s="162">
        <v>50</v>
      </c>
      <c r="AC41" s="134"/>
      <c r="AD41" s="161"/>
      <c r="AE41" s="29">
        <v>50</v>
      </c>
    </row>
    <row r="42" spans="5:31" ht="27.75" customHeight="1" x14ac:dyDescent="0.25">
      <c r="E42" s="133" t="s">
        <v>85</v>
      </c>
      <c r="F42" s="134"/>
      <c r="G42" s="134"/>
      <c r="H42" s="135"/>
      <c r="I42" s="160">
        <v>25</v>
      </c>
      <c r="J42" s="161"/>
      <c r="K42" s="160">
        <v>25</v>
      </c>
      <c r="L42" s="161"/>
      <c r="M42" s="160">
        <v>25</v>
      </c>
      <c r="N42" s="161"/>
      <c r="O42" s="160">
        <v>25</v>
      </c>
      <c r="P42" s="134"/>
      <c r="Q42" s="161"/>
      <c r="R42" s="160">
        <v>25</v>
      </c>
      <c r="S42" s="161"/>
      <c r="T42" s="160">
        <v>25</v>
      </c>
      <c r="U42" s="161"/>
      <c r="V42" s="160">
        <v>25</v>
      </c>
      <c r="W42" s="134"/>
      <c r="X42" s="134"/>
      <c r="Y42" s="134"/>
      <c r="Z42" s="161"/>
      <c r="AA42" s="28">
        <v>25</v>
      </c>
      <c r="AB42" s="162">
        <v>25</v>
      </c>
      <c r="AC42" s="134"/>
      <c r="AD42" s="161"/>
      <c r="AE42" s="29">
        <v>25</v>
      </c>
    </row>
    <row r="43" spans="5:31"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2.4500000000000002"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0.6"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0" hidden="1" customHeight="1" x14ac:dyDescent="0.25"/>
    <row r="48" spans="5:31" x14ac:dyDescent="0.25">
      <c r="E48" s="17"/>
    </row>
    <row r="49" spans="5:5" x14ac:dyDescent="0.25">
      <c r="E49" s="17" t="s">
        <v>954</v>
      </c>
    </row>
  </sheetData>
  <sheetProtection algorithmName="SHA-512" hashValue="wN1Mkd+Q7q7ZP7nkAW6j3eivRJn17jA89EC5Ci8kgqIUWOcA83pfdy+p1X9IlavSBDl9BwWTULA1C9cg0WWg+A==" saltValue="qL0LzIF3FEM0Sx7DWHwtUw=="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9" location="INDEX!A1" display="Return to Index" xr:uid="{CC5544C1-D736-4361-993E-DA89A9A411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YARA - Yarranlea BSP (110/33kV)</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87"/>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2126</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2127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1298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15.5</v>
      </c>
      <c r="K26" s="91"/>
      <c r="L26" s="116">
        <v>15.5</v>
      </c>
      <c r="M26" s="91"/>
      <c r="N26" s="116">
        <v>15.5</v>
      </c>
      <c r="O26" s="91"/>
      <c r="P26" s="116">
        <v>15.5</v>
      </c>
      <c r="Q26" s="67"/>
      <c r="R26" s="91"/>
      <c r="S26" s="116">
        <v>15.5</v>
      </c>
      <c r="T26" s="91"/>
      <c r="U26" s="116">
        <v>17.899999999999999</v>
      </c>
      <c r="V26" s="91"/>
      <c r="W26" s="116">
        <v>17.899999999999999</v>
      </c>
      <c r="X26" s="67"/>
      <c r="Y26" s="67"/>
      <c r="Z26" s="67"/>
      <c r="AA26" s="91"/>
      <c r="AB26" s="3">
        <v>17.899999999999999</v>
      </c>
      <c r="AC26" s="92">
        <v>17.899999999999999</v>
      </c>
      <c r="AD26" s="67"/>
      <c r="AE26" s="91"/>
      <c r="AF26" s="4">
        <v>17.899999999999999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4.7</v>
      </c>
      <c r="K28" s="91"/>
      <c r="L28" s="116">
        <v>4.7</v>
      </c>
      <c r="M28" s="91"/>
      <c r="N28" s="116">
        <v>4.8</v>
      </c>
      <c r="O28" s="91"/>
      <c r="P28" s="116">
        <v>4.8</v>
      </c>
      <c r="Q28" s="67"/>
      <c r="R28" s="91"/>
      <c r="S28" s="116">
        <v>4.8</v>
      </c>
      <c r="T28" s="91"/>
      <c r="U28" s="116">
        <v>4.8</v>
      </c>
      <c r="V28" s="91"/>
      <c r="W28" s="116">
        <v>4.9000000000000004</v>
      </c>
      <c r="X28" s="67"/>
      <c r="Y28" s="67"/>
      <c r="Z28" s="67"/>
      <c r="AA28" s="91"/>
      <c r="AB28" s="3">
        <v>4.9000000000000004</v>
      </c>
      <c r="AC28" s="92">
        <v>5</v>
      </c>
      <c r="AD28" s="67"/>
      <c r="AE28" s="91"/>
      <c r="AF28" s="4">
        <v>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0.97699999999999998</v>
      </c>
      <c r="K31" s="91"/>
      <c r="L31" s="118">
        <v>0.97699999999999998</v>
      </c>
      <c r="M31" s="91"/>
      <c r="N31" s="118">
        <v>0.97699999999999998</v>
      </c>
      <c r="O31" s="91"/>
      <c r="P31" s="118">
        <v>0.97699999999999998</v>
      </c>
      <c r="Q31" s="67"/>
      <c r="R31" s="91"/>
      <c r="S31" s="118">
        <v>0.97699999999999998</v>
      </c>
      <c r="T31" s="91"/>
      <c r="U31" s="118">
        <v>0.98599999999999999</v>
      </c>
      <c r="V31" s="91"/>
      <c r="W31" s="118">
        <v>0.98599999999999999</v>
      </c>
      <c r="X31" s="67"/>
      <c r="Y31" s="67"/>
      <c r="Z31" s="67"/>
      <c r="AA31" s="91"/>
      <c r="AB31" s="7">
        <v>0.98599999999999999</v>
      </c>
      <c r="AC31" s="96">
        <v>0.98599999999999999</v>
      </c>
      <c r="AD31" s="67"/>
      <c r="AE31" s="91"/>
      <c r="AF31" s="8">
        <v>0.98599999999999999</v>
      </c>
    </row>
    <row r="32" spans="4:32" ht="13.15" customHeight="1" x14ac:dyDescent="0.25">
      <c r="E32" s="93" t="s">
        <v>40</v>
      </c>
      <c r="F32" s="67"/>
      <c r="G32" s="67"/>
      <c r="H32" s="67"/>
      <c r="I32" s="94"/>
      <c r="J32" s="116">
        <v>8.5</v>
      </c>
      <c r="K32" s="91"/>
      <c r="L32" s="116">
        <v>8.5</v>
      </c>
      <c r="M32" s="91"/>
      <c r="N32" s="116">
        <v>8.5</v>
      </c>
      <c r="O32" s="91"/>
      <c r="P32" s="116">
        <v>8.5</v>
      </c>
      <c r="Q32" s="67"/>
      <c r="R32" s="91"/>
      <c r="S32" s="116">
        <v>8.5</v>
      </c>
      <c r="T32" s="91"/>
      <c r="U32" s="116">
        <v>9</v>
      </c>
      <c r="V32" s="91"/>
      <c r="W32" s="116">
        <v>9</v>
      </c>
      <c r="X32" s="67"/>
      <c r="Y32" s="67"/>
      <c r="Z32" s="67"/>
      <c r="AA32" s="91"/>
      <c r="AB32" s="3">
        <v>9</v>
      </c>
      <c r="AC32" s="92">
        <v>9</v>
      </c>
      <c r="AD32" s="67"/>
      <c r="AE32" s="91"/>
      <c r="AF32" s="4">
        <v>9</v>
      </c>
    </row>
    <row r="33" spans="5:32" ht="13.15" customHeight="1" x14ac:dyDescent="0.25">
      <c r="E33" s="97" t="s">
        <v>44</v>
      </c>
      <c r="F33" s="67"/>
      <c r="G33" s="67"/>
      <c r="H33" s="67"/>
      <c r="I33" s="94"/>
      <c r="J33" s="119">
        <v>4.3</v>
      </c>
      <c r="K33" s="91"/>
      <c r="L33" s="119">
        <v>4.3</v>
      </c>
      <c r="M33" s="91"/>
      <c r="N33" s="119">
        <v>4.3</v>
      </c>
      <c r="O33" s="91"/>
      <c r="P33" s="119">
        <v>4.4000000000000004</v>
      </c>
      <c r="Q33" s="67"/>
      <c r="R33" s="91"/>
      <c r="S33" s="119">
        <v>4.4000000000000004</v>
      </c>
      <c r="T33" s="91"/>
      <c r="U33" s="119">
        <v>4.4000000000000004</v>
      </c>
      <c r="V33" s="91"/>
      <c r="W33" s="119">
        <v>4.5</v>
      </c>
      <c r="X33" s="67"/>
      <c r="Y33" s="67"/>
      <c r="Z33" s="67"/>
      <c r="AA33" s="91"/>
      <c r="AB33" s="9">
        <v>4.5</v>
      </c>
      <c r="AC33" s="98">
        <v>4.5999999999999996</v>
      </c>
      <c r="AD33" s="67"/>
      <c r="AE33" s="91"/>
      <c r="AF33" s="10">
        <v>4.5999999999999996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HTF3KrwqQ7vL/EMJxrGbXlm3eyokVy3fi4P6KiAgBAUs7gkf6xJstlVNfkPzz6GrMbHDjC78X25FNnaThSBzQ==" saltValue="Nm92LFAkYoLCmGIgIW40Z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AF931DF-D823-4989-B00C-7C17E1D3D760}"/>
    <hyperlink ref="E53" location="INDEX!A1" display="Return to Index" xr:uid="{79B3A0F5-6D8E-4B09-B8C5-21E1562774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YARR - Yarraman (66/11kV)</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88"/>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2129</v>
      </c>
      <c r="J3" s="69"/>
      <c r="K3" s="69"/>
      <c r="L3" s="69"/>
      <c r="M3" s="69"/>
      <c r="N3" s="69"/>
      <c r="O3" s="69"/>
      <c r="P3" s="69"/>
      <c r="Q3" s="69"/>
      <c r="R3" s="69"/>
      <c r="S3" s="69"/>
      <c r="V3" s="71" t="s">
        <v>929</v>
      </c>
      <c r="W3" s="69"/>
      <c r="Y3" s="72" t="s">
        <v>1098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2130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2131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2.8</v>
      </c>
      <c r="K26" s="91"/>
      <c r="L26" s="116">
        <v>2.8</v>
      </c>
      <c r="M26" s="91"/>
      <c r="N26" s="116">
        <v>2.8</v>
      </c>
      <c r="O26" s="91"/>
      <c r="P26" s="116">
        <v>2.8</v>
      </c>
      <c r="Q26" s="67"/>
      <c r="R26" s="91"/>
      <c r="S26" s="116">
        <v>2.8</v>
      </c>
      <c r="T26" s="91"/>
      <c r="U26" s="116">
        <v>2.8</v>
      </c>
      <c r="V26" s="91"/>
      <c r="W26" s="116">
        <v>2.8</v>
      </c>
      <c r="X26" s="67"/>
      <c r="Y26" s="67"/>
      <c r="Z26" s="67"/>
      <c r="AA26" s="91"/>
      <c r="AB26" s="3">
        <v>2.8</v>
      </c>
      <c r="AC26" s="92">
        <v>2.8</v>
      </c>
      <c r="AD26" s="67"/>
      <c r="AE26" s="91"/>
      <c r="AF26" s="4">
        <v>2.8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v>
      </c>
      <c r="M28" s="91"/>
      <c r="N28" s="116">
        <v>1.6</v>
      </c>
      <c r="O28" s="91"/>
      <c r="P28" s="116">
        <v>1.6</v>
      </c>
      <c r="Q28" s="67"/>
      <c r="R28" s="91"/>
      <c r="S28" s="116">
        <v>1.6</v>
      </c>
      <c r="T28" s="91"/>
      <c r="U28" s="116">
        <v>1.1000000000000001</v>
      </c>
      <c r="V28" s="91"/>
      <c r="W28" s="116">
        <v>1.1000000000000001</v>
      </c>
      <c r="X28" s="67"/>
      <c r="Y28" s="67"/>
      <c r="Z28" s="67"/>
      <c r="AA28" s="91"/>
      <c r="AB28" s="3">
        <v>1.1000000000000001</v>
      </c>
      <c r="AC28" s="92">
        <v>1.1000000000000001</v>
      </c>
      <c r="AD28" s="67"/>
      <c r="AE28" s="91"/>
      <c r="AF28" s="4">
        <v>1.1000000000000001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v>
      </c>
      <c r="K31" s="91"/>
      <c r="L31" s="118">
        <v>0.85</v>
      </c>
      <c r="M31" s="91"/>
      <c r="N31" s="118">
        <v>0.85</v>
      </c>
      <c r="O31" s="91"/>
      <c r="P31" s="118">
        <v>0.85</v>
      </c>
      <c r="Q31" s="67"/>
      <c r="R31" s="91"/>
      <c r="S31" s="118">
        <v>0.85</v>
      </c>
      <c r="T31" s="91"/>
      <c r="U31" s="118">
        <v>0.85</v>
      </c>
      <c r="V31" s="91"/>
      <c r="W31" s="118">
        <v>0.85</v>
      </c>
      <c r="X31" s="67"/>
      <c r="Y31" s="67"/>
      <c r="Z31" s="67"/>
      <c r="AA31" s="91"/>
      <c r="AB31" s="7">
        <v>0.85</v>
      </c>
      <c r="AC31" s="96">
        <v>0.85</v>
      </c>
      <c r="AD31" s="67"/>
      <c r="AE31" s="91"/>
      <c r="AF31" s="8">
        <v>0.85</v>
      </c>
    </row>
    <row r="32" spans="4:32" ht="13.15" customHeight="1" x14ac:dyDescent="0.25">
      <c r="E32" s="93" t="s">
        <v>40</v>
      </c>
      <c r="F32" s="67"/>
      <c r="G32" s="67"/>
      <c r="H32" s="67"/>
      <c r="I32" s="94"/>
      <c r="J32" s="116">
        <v>1.2</v>
      </c>
      <c r="K32" s="91"/>
      <c r="L32" s="116">
        <v>1.2</v>
      </c>
      <c r="M32" s="91"/>
      <c r="N32" s="116">
        <v>1.2</v>
      </c>
      <c r="O32" s="91"/>
      <c r="P32" s="116">
        <v>1.2</v>
      </c>
      <c r="Q32" s="67"/>
      <c r="R32" s="91"/>
      <c r="S32" s="116">
        <v>1.2</v>
      </c>
      <c r="T32" s="91"/>
      <c r="U32" s="116">
        <v>1.3</v>
      </c>
      <c r="V32" s="91"/>
      <c r="W32" s="116">
        <v>1.3</v>
      </c>
      <c r="X32" s="67"/>
      <c r="Y32" s="67"/>
      <c r="Z32" s="67"/>
      <c r="AA32" s="91"/>
      <c r="AB32" s="3">
        <v>1.3</v>
      </c>
      <c r="AC32" s="92">
        <v>1.3</v>
      </c>
      <c r="AD32" s="67"/>
      <c r="AE32" s="91"/>
      <c r="AF32" s="4">
        <v>1.3</v>
      </c>
    </row>
    <row r="33" spans="5:32" ht="13.15" customHeight="1" x14ac:dyDescent="0.25">
      <c r="E33" s="97" t="s">
        <v>44</v>
      </c>
      <c r="F33" s="67"/>
      <c r="G33" s="67"/>
      <c r="H33" s="67"/>
      <c r="I33" s="94"/>
      <c r="J33" s="119">
        <v>1.4</v>
      </c>
      <c r="K33" s="91"/>
      <c r="L33" s="119">
        <v>1.4</v>
      </c>
      <c r="M33" s="91"/>
      <c r="N33" s="119">
        <v>1.5</v>
      </c>
      <c r="O33" s="91"/>
      <c r="P33" s="119">
        <v>1.5</v>
      </c>
      <c r="Q33" s="67"/>
      <c r="R33" s="91"/>
      <c r="S33" s="119">
        <v>1.5</v>
      </c>
      <c r="T33" s="91"/>
      <c r="U33" s="119">
        <v>1.1000000000000001</v>
      </c>
      <c r="V33" s="91"/>
      <c r="W33" s="119">
        <v>1.1000000000000001</v>
      </c>
      <c r="X33" s="67"/>
      <c r="Y33" s="67"/>
      <c r="Z33" s="67"/>
      <c r="AA33" s="91"/>
      <c r="AB33" s="9">
        <v>1.1000000000000001</v>
      </c>
      <c r="AC33" s="98">
        <v>1.1000000000000001</v>
      </c>
      <c r="AD33" s="67"/>
      <c r="AE33" s="91"/>
      <c r="AF33" s="10">
        <v>1.1000000000000001</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0.2</v>
      </c>
      <c r="K36" s="91"/>
      <c r="L36" s="116">
        <v>0.2</v>
      </c>
      <c r="M36" s="91"/>
      <c r="N36" s="116">
        <v>0.3</v>
      </c>
      <c r="O36" s="91"/>
      <c r="P36" s="116">
        <v>0.3</v>
      </c>
      <c r="Q36" s="67"/>
      <c r="R36" s="91"/>
      <c r="S36" s="116">
        <v>0.3</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1.2</v>
      </c>
      <c r="K39" s="91"/>
      <c r="L39" s="116">
        <v>1.2</v>
      </c>
      <c r="M39" s="91"/>
      <c r="N39" s="116">
        <v>1.2</v>
      </c>
      <c r="O39" s="91"/>
      <c r="P39" s="116">
        <v>1.2</v>
      </c>
      <c r="Q39" s="67"/>
      <c r="R39" s="91"/>
      <c r="S39" s="116">
        <v>1.2</v>
      </c>
      <c r="T39" s="91"/>
      <c r="U39" s="116">
        <v>1.2</v>
      </c>
      <c r="V39" s="91"/>
      <c r="W39" s="116">
        <v>1.2</v>
      </c>
      <c r="X39" s="67"/>
      <c r="Y39" s="67"/>
      <c r="Z39" s="67"/>
      <c r="AA39" s="91"/>
      <c r="AB39" s="3">
        <v>1.2</v>
      </c>
      <c r="AC39" s="92">
        <v>1.2</v>
      </c>
      <c r="AD39" s="67"/>
      <c r="AE39" s="91"/>
      <c r="AF39" s="4">
        <v>1.2</v>
      </c>
    </row>
    <row r="40" spans="5:32" x14ac:dyDescent="0.25">
      <c r="E40" s="93" t="s">
        <v>73</v>
      </c>
      <c r="F40" s="67"/>
      <c r="G40" s="67"/>
      <c r="H40" s="67"/>
      <c r="I40" s="94"/>
      <c r="J40" s="116">
        <v>0.4</v>
      </c>
      <c r="K40" s="91"/>
      <c r="L40" s="116">
        <v>0.4</v>
      </c>
      <c r="M40" s="91"/>
      <c r="N40" s="116">
        <v>0.4</v>
      </c>
      <c r="O40" s="91"/>
      <c r="P40" s="116">
        <v>0.4</v>
      </c>
      <c r="Q40" s="67"/>
      <c r="R40" s="91"/>
      <c r="S40" s="116">
        <v>0.4</v>
      </c>
      <c r="T40" s="91"/>
      <c r="U40" s="116">
        <v>0.4</v>
      </c>
      <c r="V40" s="91"/>
      <c r="W40" s="116">
        <v>0.4</v>
      </c>
      <c r="X40" s="67"/>
      <c r="Y40" s="67"/>
      <c r="Z40" s="67"/>
      <c r="AA40" s="91"/>
      <c r="AB40" s="3">
        <v>0.4</v>
      </c>
      <c r="AC40" s="92">
        <v>0.4</v>
      </c>
      <c r="AD40" s="67"/>
      <c r="AE40" s="91"/>
      <c r="AF40" s="4">
        <v>0.4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v>0</v>
      </c>
      <c r="M43" s="103"/>
      <c r="N43" s="102">
        <v>0</v>
      </c>
      <c r="O43" s="103"/>
      <c r="P43" s="102">
        <v>0</v>
      </c>
      <c r="Q43" s="100"/>
      <c r="R43" s="103"/>
      <c r="S43" s="102">
        <v>0</v>
      </c>
      <c r="T43" s="103"/>
      <c r="U43" s="113">
        <v>0</v>
      </c>
      <c r="V43" s="114"/>
      <c r="W43" s="102">
        <v>0</v>
      </c>
      <c r="X43" s="100"/>
      <c r="Y43" s="100"/>
      <c r="Z43" s="100"/>
      <c r="AA43" s="103"/>
      <c r="AB43" s="18">
        <v>0</v>
      </c>
      <c r="AC43" s="102">
        <v>0</v>
      </c>
      <c r="AD43" s="100"/>
      <c r="AE43" s="103"/>
      <c r="AF43" s="19">
        <v>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5jViXYqE0CQgvvuHzXMKuGW15LlbiDvr2h52rh4/NHMie5nIJFDIahxW44K6PUcAQT5HA0ubrtDjeoRTLCeIQ==" saltValue="LSkGNrDk4dBG9BJKPmdOn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7C3370E-4E26-4265-8C6E-D4F888756F5E}"/>
    <hyperlink ref="E53" location="INDEX!A1" display="Return to Index" xr:uid="{BEDFEAED-DC5A-4729-82EC-30D81A4914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YASO - Yarranlea South (33/11kV)</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8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2132</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2133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2134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59</v>
      </c>
      <c r="K26" s="91"/>
      <c r="L26" s="116">
        <v>59</v>
      </c>
      <c r="M26" s="91"/>
      <c r="N26" s="116">
        <v>59</v>
      </c>
      <c r="O26" s="91"/>
      <c r="P26" s="116">
        <v>59</v>
      </c>
      <c r="Q26" s="67"/>
      <c r="R26" s="91"/>
      <c r="S26" s="116">
        <v>59</v>
      </c>
      <c r="T26" s="91"/>
      <c r="U26" s="116">
        <v>67.8</v>
      </c>
      <c r="V26" s="91"/>
      <c r="W26" s="116">
        <v>67.8</v>
      </c>
      <c r="X26" s="67"/>
      <c r="Y26" s="67"/>
      <c r="Z26" s="67"/>
      <c r="AA26" s="91"/>
      <c r="AB26" s="3">
        <v>67.8</v>
      </c>
      <c r="AC26" s="92">
        <v>67.8</v>
      </c>
      <c r="AD26" s="67"/>
      <c r="AE26" s="91"/>
      <c r="AF26" s="4">
        <v>67.8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28.8</v>
      </c>
      <c r="K28" s="91"/>
      <c r="L28" s="116">
        <v>29.2</v>
      </c>
      <c r="M28" s="91"/>
      <c r="N28" s="116">
        <v>29.6</v>
      </c>
      <c r="O28" s="91"/>
      <c r="P28" s="116">
        <v>30</v>
      </c>
      <c r="Q28" s="67"/>
      <c r="R28" s="91"/>
      <c r="S28" s="116">
        <v>30</v>
      </c>
      <c r="T28" s="91"/>
      <c r="U28" s="116">
        <v>19</v>
      </c>
      <c r="V28" s="91"/>
      <c r="W28" s="116">
        <v>19.2</v>
      </c>
      <c r="X28" s="67"/>
      <c r="Y28" s="67"/>
      <c r="Z28" s="67"/>
      <c r="AA28" s="91"/>
      <c r="AB28" s="3">
        <v>19.5</v>
      </c>
      <c r="AC28" s="92">
        <v>19.8</v>
      </c>
      <c r="AD28" s="67"/>
      <c r="AE28" s="91"/>
      <c r="AF28" s="4">
        <v>20.100000000000001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0.99099999999999999</v>
      </c>
      <c r="K31" s="91"/>
      <c r="L31" s="118">
        <v>0.99099999999999999</v>
      </c>
      <c r="M31" s="91"/>
      <c r="N31" s="118">
        <v>0.99099999999999999</v>
      </c>
      <c r="O31" s="91"/>
      <c r="P31" s="118">
        <v>0.99099999999999999</v>
      </c>
      <c r="Q31" s="67"/>
      <c r="R31" s="91"/>
      <c r="S31" s="118">
        <v>1</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32.299999999999997</v>
      </c>
      <c r="K32" s="91"/>
      <c r="L32" s="116">
        <v>32.299999999999997</v>
      </c>
      <c r="M32" s="91"/>
      <c r="N32" s="116">
        <v>32.299999999999997</v>
      </c>
      <c r="O32" s="91"/>
      <c r="P32" s="116">
        <v>32.299999999999997</v>
      </c>
      <c r="Q32" s="67"/>
      <c r="R32" s="91"/>
      <c r="S32" s="116">
        <v>32.299999999999997</v>
      </c>
      <c r="T32" s="91"/>
      <c r="U32" s="116">
        <v>36.299999999999997</v>
      </c>
      <c r="V32" s="91"/>
      <c r="W32" s="116">
        <v>36.299999999999997</v>
      </c>
      <c r="X32" s="67"/>
      <c r="Y32" s="67"/>
      <c r="Z32" s="67"/>
      <c r="AA32" s="91"/>
      <c r="AB32" s="3">
        <v>36.299999999999997</v>
      </c>
      <c r="AC32" s="92">
        <v>36.299999999999997</v>
      </c>
      <c r="AD32" s="67"/>
      <c r="AE32" s="91"/>
      <c r="AF32" s="4">
        <v>36.299999999999997</v>
      </c>
    </row>
    <row r="33" spans="5:32" ht="13.15" customHeight="1" x14ac:dyDescent="0.25">
      <c r="E33" s="97" t="s">
        <v>44</v>
      </c>
      <c r="F33" s="67"/>
      <c r="G33" s="67"/>
      <c r="H33" s="67"/>
      <c r="I33" s="94"/>
      <c r="J33" s="119">
        <v>26.1</v>
      </c>
      <c r="K33" s="91"/>
      <c r="L33" s="119">
        <v>26.5</v>
      </c>
      <c r="M33" s="91"/>
      <c r="N33" s="119">
        <v>26.9</v>
      </c>
      <c r="O33" s="91"/>
      <c r="P33" s="119">
        <v>27.3</v>
      </c>
      <c r="Q33" s="67"/>
      <c r="R33" s="91"/>
      <c r="S33" s="119">
        <v>27.5</v>
      </c>
      <c r="T33" s="91"/>
      <c r="U33" s="119">
        <v>18.2</v>
      </c>
      <c r="V33" s="91"/>
      <c r="W33" s="119">
        <v>18.399999999999999</v>
      </c>
      <c r="X33" s="67"/>
      <c r="Y33" s="67"/>
      <c r="Z33" s="67"/>
      <c r="AA33" s="91"/>
      <c r="AB33" s="9">
        <v>18.7</v>
      </c>
      <c r="AC33" s="98">
        <v>19</v>
      </c>
      <c r="AD33" s="67"/>
      <c r="AE33" s="91"/>
      <c r="AF33" s="10">
        <v>19.3</v>
      </c>
    </row>
    <row r="34" spans="5:32" ht="20.25" customHeight="1" x14ac:dyDescent="0.25">
      <c r="E34" s="93" t="s">
        <v>948</v>
      </c>
      <c r="F34" s="67"/>
      <c r="G34" s="67"/>
      <c r="H34" s="67"/>
      <c r="I34" s="94"/>
      <c r="J34" s="117">
        <v>1.3</v>
      </c>
      <c r="K34" s="91"/>
      <c r="L34" s="117">
        <v>1.3</v>
      </c>
      <c r="M34" s="91"/>
      <c r="N34" s="117">
        <v>1.3</v>
      </c>
      <c r="O34" s="91"/>
      <c r="P34" s="117">
        <v>1.4</v>
      </c>
      <c r="Q34" s="67"/>
      <c r="R34" s="91"/>
      <c r="S34" s="117">
        <v>1.4</v>
      </c>
      <c r="T34" s="91"/>
      <c r="U34" s="117">
        <v>0.9</v>
      </c>
      <c r="V34" s="91"/>
      <c r="W34" s="117">
        <v>0.9</v>
      </c>
      <c r="X34" s="67"/>
      <c r="Y34" s="67"/>
      <c r="Z34" s="67"/>
      <c r="AA34" s="91"/>
      <c r="AB34" s="5">
        <v>0.9</v>
      </c>
      <c r="AC34" s="95">
        <v>1</v>
      </c>
      <c r="AD34" s="67"/>
      <c r="AE34" s="91"/>
      <c r="AF34" s="6">
        <v>1</v>
      </c>
    </row>
    <row r="35" spans="5:32" ht="20.25" customHeight="1" x14ac:dyDescent="0.25">
      <c r="E35" s="93" t="s">
        <v>949</v>
      </c>
      <c r="F35" s="67"/>
      <c r="G35" s="67"/>
      <c r="H35" s="67"/>
      <c r="I35" s="94"/>
      <c r="J35" s="117" t="s">
        <v>1139</v>
      </c>
      <c r="K35" s="91"/>
      <c r="L35" s="117" t="s">
        <v>1139</v>
      </c>
      <c r="M35" s="91"/>
      <c r="N35" s="117" t="s">
        <v>1139</v>
      </c>
      <c r="O35" s="91"/>
      <c r="P35" s="117" t="s">
        <v>1139</v>
      </c>
      <c r="Q35" s="67"/>
      <c r="R35" s="91"/>
      <c r="S35" s="117" t="s">
        <v>1139</v>
      </c>
      <c r="T35" s="91"/>
      <c r="U35" s="117" t="s">
        <v>1139</v>
      </c>
      <c r="V35" s="91"/>
      <c r="W35" s="117" t="s">
        <v>1139</v>
      </c>
      <c r="X35" s="67"/>
      <c r="Y35" s="67"/>
      <c r="Z35" s="67"/>
      <c r="AA35" s="91"/>
      <c r="AB35" s="5" t="s">
        <v>1139</v>
      </c>
      <c r="AC35" s="95" t="s">
        <v>1139</v>
      </c>
      <c r="AD35" s="67"/>
      <c r="AE35" s="91"/>
      <c r="AF35" s="6" t="s">
        <v>1139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1.5</v>
      </c>
      <c r="K42" s="91"/>
      <c r="L42" s="116">
        <v>1.5</v>
      </c>
      <c r="M42" s="91"/>
      <c r="N42" s="116">
        <v>1.5</v>
      </c>
      <c r="O42" s="91"/>
      <c r="P42" s="116">
        <v>1.5</v>
      </c>
      <c r="Q42" s="67"/>
      <c r="R42" s="91"/>
      <c r="S42" s="116">
        <v>1.5</v>
      </c>
      <c r="T42" s="91"/>
      <c r="U42" s="116">
        <v>1.5</v>
      </c>
      <c r="V42" s="91"/>
      <c r="W42" s="116">
        <v>1.5</v>
      </c>
      <c r="X42" s="67"/>
      <c r="Y42" s="67"/>
      <c r="Z42" s="67"/>
      <c r="AA42" s="91"/>
      <c r="AB42" s="3">
        <v>1.5</v>
      </c>
      <c r="AC42" s="92">
        <v>1.5</v>
      </c>
      <c r="AD42" s="67"/>
      <c r="AE42" s="91"/>
      <c r="AF42" s="4">
        <v>1.5</v>
      </c>
    </row>
    <row r="43" spans="5:32" ht="20.25" customHeight="1" x14ac:dyDescent="0.25">
      <c r="E43" s="99" t="s">
        <v>951</v>
      </c>
      <c r="F43" s="100"/>
      <c r="G43" s="100"/>
      <c r="H43" s="100"/>
      <c r="I43" s="101"/>
      <c r="J43" s="102">
        <v>32</v>
      </c>
      <c r="K43" s="103"/>
      <c r="L43" s="102">
        <v>32</v>
      </c>
      <c r="M43" s="103"/>
      <c r="N43" s="102">
        <v>32</v>
      </c>
      <c r="O43" s="103"/>
      <c r="P43" s="102">
        <v>32</v>
      </c>
      <c r="Q43" s="100"/>
      <c r="R43" s="103"/>
      <c r="S43" s="102">
        <v>32</v>
      </c>
      <c r="T43" s="103"/>
      <c r="U43" s="113">
        <v>32</v>
      </c>
      <c r="V43" s="114"/>
      <c r="W43" s="102">
        <v>32</v>
      </c>
      <c r="X43" s="100"/>
      <c r="Y43" s="100"/>
      <c r="Z43" s="100"/>
      <c r="AA43" s="103"/>
      <c r="AB43" s="18">
        <v>32</v>
      </c>
      <c r="AC43" s="102">
        <v>32</v>
      </c>
      <c r="AD43" s="100"/>
      <c r="AE43" s="103"/>
      <c r="AF43" s="19">
        <v>32</v>
      </c>
    </row>
    <row r="44" spans="5:32" ht="22.5" customHeight="1" x14ac:dyDescent="0.25">
      <c r="E44" s="99" t="s">
        <v>85</v>
      </c>
      <c r="F44" s="100"/>
      <c r="G44" s="100"/>
      <c r="H44" s="100"/>
      <c r="I44" s="101"/>
      <c r="J44" s="102">
        <v>16</v>
      </c>
      <c r="K44" s="103"/>
      <c r="L44" s="102">
        <v>16</v>
      </c>
      <c r="M44" s="103"/>
      <c r="N44" s="102">
        <v>16</v>
      </c>
      <c r="O44" s="103"/>
      <c r="P44" s="102">
        <v>16</v>
      </c>
      <c r="Q44" s="100"/>
      <c r="R44" s="103"/>
      <c r="S44" s="102">
        <v>16</v>
      </c>
      <c r="T44" s="103"/>
      <c r="U44" s="102">
        <v>16</v>
      </c>
      <c r="V44" s="103"/>
      <c r="W44" s="102">
        <v>16</v>
      </c>
      <c r="X44" s="100"/>
      <c r="Y44" s="100"/>
      <c r="Z44" s="100"/>
      <c r="AA44" s="103"/>
      <c r="AB44" s="18">
        <v>16</v>
      </c>
      <c r="AC44" s="102">
        <v>16</v>
      </c>
      <c r="AD44" s="100"/>
      <c r="AE44" s="103"/>
      <c r="AF44" s="19">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ykbghaIfvOUHxILo+vA3wtg3NY/oHoct2D1kPRymv+aUf6XboNdswIhB4oGt3Niy5wX2R8RDSUnTzvuT60dLAA==" saltValue="xiRcVkTsz3R6MzWzJU3+b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2B6DB39-D448-41FD-AC31-FF1246E3697F}"/>
    <hyperlink ref="E53" location="INDEX!A1" display="Return to Index" xr:uid="{5F9A4C37-2491-465C-BFBF-3B4C0478082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YEPP - Yeppoon (66/11kV)</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52C57-FCAD-45BB-8026-3C5DD4BF6275}">
  <sheetPr codeName="Sheet326"/>
  <dimension ref="A1:AC334"/>
  <sheetViews>
    <sheetView zoomScale="90" zoomScaleNormal="90" workbookViewId="0">
      <pane ySplit="5" topLeftCell="A6" activePane="bottomLeft" state="frozen"/>
      <selection pane="bottomLeft" activeCell="O12" sqref="O12"/>
    </sheetView>
  </sheetViews>
  <sheetFormatPr defaultColWidth="0" defaultRowHeight="15" zeroHeight="1" x14ac:dyDescent="0.25"/>
  <cols>
    <col min="1" max="1" width="1.28515625" style="30" customWidth="1"/>
    <col min="2" max="2" width="32.140625" style="30" bestFit="1" customWidth="1"/>
    <col min="3" max="3" width="15.42578125" style="30" bestFit="1" customWidth="1"/>
    <col min="4" max="4" width="1.28515625" style="30" customWidth="1"/>
    <col min="5" max="14" width="9.140625" style="30" customWidth="1"/>
    <col min="15" max="15" width="27.42578125" style="30" bestFit="1" customWidth="1"/>
    <col min="16" max="16" width="1.28515625" style="30" customWidth="1"/>
    <col min="17" max="17" width="18.42578125" style="30" hidden="1" customWidth="1"/>
    <col min="18" max="22" width="9.140625" style="30" hidden="1" customWidth="1"/>
    <col min="23" max="23" width="1.85546875" style="30" hidden="1" customWidth="1"/>
    <col min="24" max="24" width="9.140625" style="30" hidden="1" customWidth="1"/>
    <col min="25" max="26" width="3.140625" style="30" hidden="1" customWidth="1"/>
    <col min="27" max="29" width="9.140625" style="30" hidden="1" customWidth="1"/>
    <col min="30" max="16384" width="9.140625" style="30" hidden="1"/>
  </cols>
  <sheetData>
    <row r="1" spans="1:29" customFormat="1" x14ac:dyDescent="0.25">
      <c r="A1" s="30"/>
      <c r="B1" s="30"/>
      <c r="C1" s="30"/>
      <c r="D1" s="31"/>
      <c r="E1" s="31"/>
      <c r="F1" s="31"/>
      <c r="G1" s="31"/>
      <c r="H1" s="31"/>
      <c r="I1" s="31"/>
      <c r="J1" s="31"/>
      <c r="K1" s="31"/>
      <c r="L1" s="31"/>
      <c r="M1" s="31"/>
      <c r="N1" s="31"/>
      <c r="O1" s="31"/>
      <c r="P1" s="30"/>
      <c r="Q1" s="31"/>
      <c r="R1" s="31"/>
      <c r="S1" s="31"/>
      <c r="T1" s="31"/>
      <c r="U1" s="31"/>
      <c r="V1" s="31"/>
      <c r="W1" s="31"/>
      <c r="X1" s="31"/>
      <c r="Y1" s="31"/>
      <c r="Z1" s="31"/>
      <c r="AA1" s="30"/>
      <c r="AB1" s="30"/>
      <c r="AC1" s="30"/>
    </row>
    <row r="2" spans="1:29" customFormat="1" ht="15" customHeight="1" x14ac:dyDescent="0.25">
      <c r="A2" s="30"/>
      <c r="B2" s="30"/>
      <c r="C2" s="30"/>
      <c r="D2" s="31"/>
      <c r="E2" s="57" t="s">
        <v>0</v>
      </c>
      <c r="F2" s="57"/>
      <c r="G2" s="57"/>
      <c r="H2" s="57"/>
      <c r="I2" s="57"/>
      <c r="J2" s="57"/>
      <c r="K2" s="57"/>
      <c r="L2" s="57"/>
      <c r="M2" s="57"/>
      <c r="N2" s="57"/>
      <c r="O2" s="65" t="s">
        <v>1</v>
      </c>
      <c r="P2" s="65"/>
      <c r="Q2" s="65"/>
      <c r="R2" s="65"/>
      <c r="S2" s="31"/>
      <c r="T2" s="31"/>
      <c r="U2" s="31"/>
      <c r="V2" s="31"/>
      <c r="W2" s="31"/>
      <c r="X2" s="31"/>
      <c r="Y2" s="30"/>
      <c r="Z2" s="30"/>
      <c r="AA2" s="30"/>
      <c r="AB2" s="30"/>
      <c r="AC2" s="30"/>
    </row>
    <row r="3" spans="1:29" customFormat="1" ht="15" customHeight="1" x14ac:dyDescent="0.25">
      <c r="A3" s="30"/>
      <c r="B3" s="30"/>
      <c r="C3" s="30"/>
      <c r="D3" s="31"/>
      <c r="E3" s="58"/>
      <c r="F3" s="58"/>
      <c r="G3" s="58"/>
      <c r="H3" s="58"/>
      <c r="I3" s="58"/>
      <c r="J3" s="58"/>
      <c r="K3" s="58"/>
      <c r="L3" s="58"/>
      <c r="M3" s="58"/>
      <c r="N3" s="58"/>
      <c r="O3" s="65"/>
      <c r="P3" s="65"/>
      <c r="Q3" s="65"/>
      <c r="R3" s="65"/>
      <c r="S3" s="31"/>
      <c r="T3" s="31"/>
      <c r="U3" s="31"/>
      <c r="V3" s="31"/>
      <c r="W3" s="31"/>
      <c r="X3" s="31"/>
      <c r="Y3" s="30"/>
      <c r="Z3" s="30"/>
      <c r="AA3" s="30"/>
      <c r="AB3" s="30"/>
      <c r="AC3" s="30"/>
    </row>
    <row r="4" spans="1:29" customFormat="1" x14ac:dyDescent="0.25">
      <c r="A4" s="30"/>
      <c r="B4" s="30"/>
      <c r="C4" s="30"/>
      <c r="D4" s="31"/>
      <c r="E4" s="59" t="s">
        <v>2</v>
      </c>
      <c r="F4" s="60"/>
      <c r="G4" s="60"/>
      <c r="H4" s="60"/>
      <c r="I4" s="61"/>
      <c r="J4" s="62" t="s">
        <v>3</v>
      </c>
      <c r="K4" s="63"/>
      <c r="L4" s="63"/>
      <c r="M4" s="63"/>
      <c r="N4" s="64"/>
      <c r="O4" s="31"/>
      <c r="P4" s="30"/>
      <c r="Q4" s="31"/>
      <c r="R4" s="31"/>
      <c r="S4" s="31"/>
      <c r="T4" s="31"/>
      <c r="U4" s="31"/>
      <c r="V4" s="31"/>
      <c r="W4" s="31"/>
      <c r="X4" s="31"/>
      <c r="Y4" s="31"/>
      <c r="Z4" s="31"/>
      <c r="AA4" s="30"/>
      <c r="AB4" s="30"/>
      <c r="AC4" s="30"/>
    </row>
    <row r="5" spans="1:29" customFormat="1" ht="25.5" x14ac:dyDescent="0.25">
      <c r="A5" s="30"/>
      <c r="B5" s="36" t="s">
        <v>4</v>
      </c>
      <c r="C5" s="32" t="s">
        <v>5</v>
      </c>
      <c r="D5" s="31"/>
      <c r="E5" s="33" t="s">
        <v>6</v>
      </c>
      <c r="F5" s="33" t="s">
        <v>7</v>
      </c>
      <c r="G5" s="33" t="s">
        <v>8</v>
      </c>
      <c r="H5" s="33" t="s">
        <v>9</v>
      </c>
      <c r="I5" s="33" t="s">
        <v>10</v>
      </c>
      <c r="J5" s="33">
        <v>2022</v>
      </c>
      <c r="K5" s="33">
        <v>2023</v>
      </c>
      <c r="L5" s="33">
        <v>2024</v>
      </c>
      <c r="M5" s="33">
        <v>2025</v>
      </c>
      <c r="N5" s="33">
        <v>2026</v>
      </c>
      <c r="O5" s="33" t="s">
        <v>11</v>
      </c>
      <c r="P5" s="30"/>
      <c r="Q5" s="34" t="s">
        <v>12</v>
      </c>
      <c r="R5" s="34" t="s">
        <v>13</v>
      </c>
      <c r="S5" s="34" t="s">
        <v>14</v>
      </c>
      <c r="T5" s="34" t="s">
        <v>15</v>
      </c>
      <c r="U5" s="34" t="str">
        <f>"Summer "&amp;$E$2&amp;" Range Results"</f>
        <v>Summer NCC Rating (MVA) Range Results</v>
      </c>
      <c r="V5" s="34" t="str">
        <f>"Winter "&amp;$E$2&amp;" Range Results"</f>
        <v>Winter NCC Rating (MVA) Range Results</v>
      </c>
      <c r="W5" s="34"/>
      <c r="X5" s="34" t="s">
        <v>16</v>
      </c>
      <c r="Y5" s="31"/>
      <c r="Z5" s="31"/>
      <c r="AA5" s="39" t="s">
        <v>12</v>
      </c>
      <c r="AB5" s="39" t="s">
        <v>13</v>
      </c>
      <c r="AC5" s="39" t="s">
        <v>17</v>
      </c>
    </row>
    <row r="6" spans="1:29" customFormat="1" x14ac:dyDescent="0.25">
      <c r="A6" s="30"/>
      <c r="B6" s="17" t="s">
        <v>18</v>
      </c>
      <c r="C6" s="30" t="s">
        <v>19</v>
      </c>
      <c r="D6" s="30"/>
      <c r="E6" s="37">
        <f t="shared" ref="E6:I14" ca="1" si="0">IF(AND($S6&lt;&gt;"", $U6&lt;&gt;"", $E$2&lt;&gt;"", $E$2&lt;&gt;"-"), IF(INDEX(INDIRECT($U6), MATCH(E$5, INDIRECT($S6), 0))&lt;&gt;"", IF(ISNUMBER(INDEX(INDIRECT($U6), MATCH(E$5, INDIRECT($S6), 0))), ROUND(INDEX(INDIRECT($U6), MATCH(E$5, INDIRECT($S6), 0)), 1), IF($E$2="Meets Security Standard", PROPER(INDEX(INDIRECT($U6), MATCH(E$5, INDIRECT($S6), 0))), INDEX(INDIRECT($U6), MATCH(E$5, INDIRECT($S6), 0)))), ""), "")</f>
        <v>48</v>
      </c>
      <c r="F6" s="37">
        <f t="shared" ca="1" si="0"/>
        <v>48</v>
      </c>
      <c r="G6" s="37">
        <f t="shared" ca="1" si="0"/>
        <v>48</v>
      </c>
      <c r="H6" s="37">
        <f t="shared" ca="1" si="0"/>
        <v>48</v>
      </c>
      <c r="I6" s="37">
        <f t="shared" ca="1" si="0"/>
        <v>48</v>
      </c>
      <c r="J6" s="37">
        <f t="shared" ref="J6:N14" ca="1" si="1">IF(AND($T6&lt;&gt;"", $V6&lt;&gt;"", $E$2&lt;&gt;"", $E$2&lt;&gt;"-"), IF(INDEX(INDIRECT($V6), MATCH(TEXT(J$5, "????"), INDIRECT($T6), 0))&lt;&gt;"", IF(INDEX(INDIRECT($V6), MATCH(TEXT(J$5, "????"), INDIRECT($T6), 0))&lt;&gt;"", IF(ISNUMBER(INDEX(INDIRECT($V6), MATCH(TEXT(J$5, "????"), INDIRECT($T6), 0))), ROUND(INDEX(INDIRECT($V6), MATCH(TEXT(J$5, "????"), INDIRECT($T6), 0)), 1), IF($E$2="Meets Security Standard", PROPER(INDEX(INDIRECT($V6), MATCH(TEXT(J$5, "????"), INDIRECT($T6), 0))), INDEX(INDIRECT($V6), MATCH(TEXT(J$5, "????"), INDIRECT($T6), 0)))), ""), ""), "")</f>
        <v>55.6</v>
      </c>
      <c r="K6" s="37">
        <f t="shared" ca="1" si="1"/>
        <v>55.6</v>
      </c>
      <c r="L6" s="37">
        <f t="shared" ca="1" si="1"/>
        <v>55.6</v>
      </c>
      <c r="M6" s="37">
        <f t="shared" ca="1" si="1"/>
        <v>55.6</v>
      </c>
      <c r="N6" s="37">
        <f t="shared" ca="1" si="1"/>
        <v>55.6</v>
      </c>
      <c r="O6" s="53"/>
      <c r="P6" s="30"/>
      <c r="Q6" s="31" t="str">
        <f t="shared" ref="Q6:Q65" si="2">IF($B6&lt;&gt;"",IF(ISERROR(FIND(" (",$B6))=FALSE, IF(ISERROR(FIND("Skid", MID($B6,1,FIND(" (",$B6)-1)))=FALSE, MID($B6, FIND("(", $B6)+1, FIND(")", $B6)-(FIND("(", $B6)+1)), MID($B6,1,FIND(" (",$B6)-1)),""))</f>
        <v>Agnes Water</v>
      </c>
      <c r="R6" s="35" t="s">
        <v>20</v>
      </c>
      <c r="S6" s="31" t="str">
        <f t="shared" ref="S6:S64" ca="1" si="3">IF(ISERROR(MATCH("PEAK LOAD FORECAST AND CAPACITY", INDIRECT($R6&amp;"!$e$1:$e$55"), 0))=FALSE, ADDRESS(MATCH("PEAK LOAD FORECAST AND CAPACITY", INDIRECT($R6&amp;"!$e$1:$e$55"), 0)+1, MATCH("SUMMER", INDIRECT(ADDRESS(MATCH("PEAK LOAD FORECAST AND CAPACITY", INDIRECT($R6&amp;"!$e$1:$e$55"), 0), 1, 1, TRUE, $R6)&amp;":$AQ"&amp;MATCH("PEAK LOAD FORECAST AND CAPACITY", INDIRECT($R6&amp;"!$e$1:$e$55"), 0)), 0), 1, TRUE, $R6)&amp;":"&amp;ADDRESS(MATCH("PEAK LOAD FORECAST AND CAPACITY", INDIRECT($R6&amp;"!$e$1:$e$55"), 0)+1, MATCH("WINTER", INDIRECT(ADDRESS(MATCH("PEAK LOAD FORECAST AND CAPACITY", INDIRECT($R6&amp;"!$e$1:$e$55"), 0), 1, 1, TRUE, $R6)&amp;":$AQ"&amp;MATCH("PEAK LOAD FORECAST AND CAPACITY", INDIRECT($R6&amp;"!$e$1:$e$55"), 0)), 0)-1, 1, TRUE),
IF(ISERROR(MATCH("PEAK LOAD FORECAST AND CAPACITY", INDIRECT($R6&amp;"!$D$1:$D$55"), 0))=FALSE, ADDRESS(MATCH("PEAK LOAD FORECAST AND CAPACITY", INDIRECT($R6&amp;"!$D$1:$D$55"), 0)+1, MATCH("SUMMER", INDIRECT(ADDRESS(MATCH("PEAK LOAD FORECAST AND CAPACITY", INDIRECT($R6&amp;"!$D$1:$D$55"), 0), 1, 1, TRUE, $R6)&amp;":$AQ"&amp;MATCH("PEAK LOAD FORECAST AND CAPACITY", INDIRECT($R6&amp;"!$D$1:$D$55"), 0)), 0), 1, TRUE, $R6)&amp;":"&amp;ADDRESS(MATCH("PEAK LOAD FORECAST AND CAPACITY", INDIRECT($R6&amp;"!$D$1:$D$55"), 0)+1, MATCH("WINTER", INDIRECT(ADDRESS(MATCH("PEAK LOAD FORECAST AND CAPACITY", INDIRECT($R6&amp;"!$D$1:$D$55"), 0), 1, 1, TRUE, $R6)&amp;":$AQ"&amp;MATCH("PEAK LOAD FORECAST AND CAPACITY", INDIRECT($R6&amp;"!$D$1:$D$55"), 0)), 0)-1, 1, TRUE), ""))</f>
        <v>AGWA!$J$25:$T$25</v>
      </c>
      <c r="T6" s="31" t="str">
        <f t="shared" ref="T6:T64" ca="1" si="4">IF(ISERROR(MATCH("PEAK LOAD FORECAST AND CAPACITY", INDIRECT($R6&amp;"!$e$1:$e$55"), 0))=FALSE, ADDRESS(MATCH("PEAK LOAD FORECAST AND CAPACITY", INDIRECT($R6&amp;"!$e$1:$e$55"), 0)+1, MATCH("WINTER", INDIRECT(ADDRESS(MATCH("PEAK LOAD FORECAST AND CAPACITY", INDIRECT($R6&amp;"!$e$1:$e$55"), 0), 1, 1, TRUE, $R6)&amp;":$AQ"&amp;MATCH("PEAK LOAD FORECAST AND CAPACITY", INDIRECT($R6&amp;"!$e$1:$e$55"), 0)), 0), 1, TRUE, $R6)&amp;":"&amp;ADDRESS(MATCH("PEAK LOAD FORECAST AND CAPACITY", INDIRECT($R6&amp;"!$e$1:$e$55"), 0)+1, 43, 1, TRUE),
IF(ISERROR(MATCH("PEAK LOAD FORECAST AND CAPACITY", INDIRECT($R6&amp;"!$D$1:$D$55"), 0))=FALSE, ADDRESS(MATCH("PEAK LOAD FORECAST AND CAPACITY", INDIRECT($R6&amp;"!$D$1:$D$55"), 0)+1, MATCH("WINTER", INDIRECT(ADDRESS(MATCH("PEAK LOAD FORECAST AND CAPACITY", INDIRECT($R6&amp;"!$D$1:$D$55"), 0), 1, 1, TRUE, $R6)&amp;":$AQ"&amp;MATCH("PEAK LOAD FORECAST AND CAPACITY", INDIRECT($R6&amp;"!$D$1:$D$55"), 0)), 0), 1, TRUE, $R6)&amp;":"&amp;ADDRESS(MATCH("PEAK LOAD FORECAST AND CAPACITY", INDIRECT($R6&amp;"!$D$1:$D$55"), 0)+1, 43, 1, TRUE), ""))</f>
        <v>AGWA!$U$25:$AQ$25</v>
      </c>
      <c r="U6" s="31" t="str">
        <f t="shared" ref="U6:U64" ca="1" si="5">IF(ISERROR(MATCH($E$2, INDIRECT($R6&amp;"!$E$1:$E$55"), 0))=FALSE, ADDRESS(MATCH($E$2, INDIRECT($R6&amp;"!$E$1:$E$55"), 0), MATCH("SUMMER", INDIRECT(ADDRESS(MATCH("PEAK LOAD FORECAST AND CAPACITY", INDIRECT($R6&amp;"!$E$1:$E$55"), 0), 1, 1, TRUE, $R6)&amp;":$AQ"&amp;MATCH("PEAK LOAD FORECAST AND CAPACITY", INDIRECT($R6&amp;"!$E$1:$E$55"), 0)), 0), 1, TRUE, $R6)&amp;":"&amp;
ADDRESS(MATCH($E$2, INDIRECT($R6&amp;"!$E$1:$E$55"), 0), MATCH("WINTER", INDIRECT(ADDRESS(MATCH("PEAK LOAD FORECAST AND CAPACITY", INDIRECT($R6&amp;"!$E$1:$E$55"), 0), 1, 1, TRUE, $R6)&amp;":$AQ"&amp;MATCH("PEAK LOAD FORECAST AND CAPACITY", INDIRECT($R6&amp;"!$E$1:$E$55"), 0)), 0)-1, 1, TRUE),
IF(ISERROR(MATCH($E$2, INDIRECT($R6&amp;"!$d$1:$d$55"), 0))=FALSE, ADDRESS(MATCH($E$2, INDIRECT($R6&amp;"!$d$1:$d$55"), 0), MATCH("SUMMER", INDIRECT(ADDRESS(MATCH("PEAK LOAD FORECAST AND CAPACITY", INDIRECT($R6&amp;"!$d$1:$d$55"), 0), 1, 1, TRUE, $R6)&amp;":$AQ"&amp;MATCH("PEAK LOAD FORECAST AND CAPACITY", INDIRECT($R6&amp;"!$d$1:$d$55"), 0)), 0), 1, TRUE, $R6)&amp;":"&amp;
ADDRESS(MATCH($E$2, INDIRECT($R6&amp;"!$d$1:$d$55"), 0), MATCH("WINTER", INDIRECT(ADDRESS(MATCH("PEAK LOAD FORECAST AND CAPACITY", INDIRECT($R6&amp;"!$d$1:$d$55"), 0), 1, 1, TRUE, $R6)&amp;":$AQ"&amp;MATCH("PEAK LOAD FORECAST AND CAPACITY", INDIRECT($R6&amp;"!$d$1:$d$55"), 0)), 0)-1, 1, TRUE), ""))</f>
        <v>AGWA!$J$26:$T$26</v>
      </c>
      <c r="V6" s="31" t="str">
        <f t="shared" ref="V6:V64" ca="1" si="6">IF(ISERROR(MATCH($E$2, INDIRECT($R6&amp;"!$E$1:$E$55"), 0))=FALSE, ADDRESS(MATCH($E$2, INDIRECT($R6&amp;"!$E$1:$E$55"), 0), MATCH("WINTER", INDIRECT(ADDRESS(MATCH("PEAK LOAD FORECAST AND CAPACITY", INDIRECT($R6&amp;"!$E$1:$E$55"), 0), 1, 1, TRUE, $R6)&amp;":$AQ"&amp;MATCH("PEAK LOAD FORECAST AND CAPACITY", INDIRECT($R6&amp;"!$E$1:$E$55"), 0)), 0), 1, TRUE, $R6)&amp;":"&amp;
ADDRESS(MATCH($E$2, INDIRECT($R6&amp;"!$E$1:$E$55"), 0), 43, 1, TRUE),
IF(ISERROR(MATCH($E$2, INDIRECT($R6&amp;"!$d$1:$d$55"), 0))=FALSE, ADDRESS(MATCH($E$2, INDIRECT($R6&amp;"!$d$1:$d$55"), 0), MATCH("WINTER", INDIRECT(ADDRESS(MATCH("PEAK LOAD FORECAST AND CAPACITY", INDIRECT($R6&amp;"!$d$1:$d$55"), 0), 1, 1, TRUE, $R6)&amp;":$AQ"&amp;MATCH("PEAK LOAD FORECAST AND CAPACITY", INDIRECT($R6&amp;"!$d$1:$d$55"), 0)), 0), 1, TRUE, $R6)&amp;":"&amp;
ADDRESS(MATCH($E$2, INDIRECT($R6&amp;"!$d$1:$d$55"), 0), 43, 1, TRUE), ""))</f>
        <v>AGWA!$U$26:$AQ$26</v>
      </c>
      <c r="W6" s="31"/>
      <c r="X6" s="31" t="s">
        <v>0</v>
      </c>
      <c r="Y6" s="31"/>
      <c r="Z6" s="31"/>
      <c r="AA6" s="30" t="s">
        <v>21</v>
      </c>
      <c r="AB6" s="30" t="s">
        <v>20</v>
      </c>
      <c r="AC6" s="30" t="str">
        <f t="shared" ref="AC6:AC27" si="7">IF(AA6=Q6, "", "MISMATCH")</f>
        <v/>
      </c>
    </row>
    <row r="7" spans="1:29" customFormat="1" x14ac:dyDescent="0.25">
      <c r="A7" s="30"/>
      <c r="B7" s="38" t="s">
        <v>22</v>
      </c>
      <c r="C7" s="30" t="s">
        <v>19</v>
      </c>
      <c r="D7" s="30"/>
      <c r="E7" s="37">
        <f t="shared" ca="1" si="0"/>
        <v>61.6</v>
      </c>
      <c r="F7" s="37">
        <f t="shared" ca="1" si="0"/>
        <v>61.6</v>
      </c>
      <c r="G7" s="37">
        <f t="shared" ca="1" si="0"/>
        <v>61.6</v>
      </c>
      <c r="H7" s="37">
        <f t="shared" ca="1" si="0"/>
        <v>61.6</v>
      </c>
      <c r="I7" s="37">
        <f t="shared" ca="1" si="0"/>
        <v>61.6</v>
      </c>
      <c r="J7" s="37">
        <f t="shared" ca="1" si="1"/>
        <v>64.7</v>
      </c>
      <c r="K7" s="37">
        <f t="shared" ca="1" si="1"/>
        <v>64.7</v>
      </c>
      <c r="L7" s="37">
        <f t="shared" ca="1" si="1"/>
        <v>64.7</v>
      </c>
      <c r="M7" s="37">
        <f t="shared" ca="1" si="1"/>
        <v>64.7</v>
      </c>
      <c r="N7" s="37">
        <f t="shared" ca="1" si="1"/>
        <v>64.7</v>
      </c>
      <c r="O7" s="53"/>
      <c r="P7" s="30"/>
      <c r="Q7" s="31" t="str">
        <f t="shared" si="2"/>
        <v>Aitkenvale</v>
      </c>
      <c r="R7" s="35" t="s">
        <v>23</v>
      </c>
      <c r="S7" s="31" t="str">
        <f t="shared" ca="1" si="3"/>
        <v>AITK!$J$25:$T$25</v>
      </c>
      <c r="T7" s="31" t="str">
        <f t="shared" ca="1" si="4"/>
        <v>AITK!$U$25:$AQ$25</v>
      </c>
      <c r="U7" s="31" t="str">
        <f t="shared" ca="1" si="5"/>
        <v>AITK!$J$26:$T$26</v>
      </c>
      <c r="V7" s="31" t="str">
        <f t="shared" ca="1" si="6"/>
        <v>AITK!$U$26:$AQ$26</v>
      </c>
      <c r="W7" s="31"/>
      <c r="X7" s="31" t="s">
        <v>24</v>
      </c>
      <c r="Y7" s="31"/>
      <c r="Z7" s="31"/>
      <c r="AA7" s="30" t="s">
        <v>25</v>
      </c>
      <c r="AB7" s="30" t="s">
        <v>23</v>
      </c>
      <c r="AC7" s="30" t="str">
        <f t="shared" si="7"/>
        <v/>
      </c>
    </row>
    <row r="8" spans="1:29" customFormat="1" x14ac:dyDescent="0.25">
      <c r="A8" s="30"/>
      <c r="B8" s="38" t="s">
        <v>26</v>
      </c>
      <c r="C8" s="30" t="s">
        <v>19</v>
      </c>
      <c r="D8" s="30"/>
      <c r="E8" s="37">
        <f t="shared" ca="1" si="0"/>
        <v>70</v>
      </c>
      <c r="F8" s="37">
        <f t="shared" ca="1" si="0"/>
        <v>70</v>
      </c>
      <c r="G8" s="37">
        <f t="shared" ca="1" si="0"/>
        <v>70</v>
      </c>
      <c r="H8" s="37">
        <f t="shared" ca="1" si="0"/>
        <v>70</v>
      </c>
      <c r="I8" s="37">
        <f t="shared" ca="1" si="0"/>
        <v>70</v>
      </c>
      <c r="J8" s="37">
        <f t="shared" ca="1" si="1"/>
        <v>73.5</v>
      </c>
      <c r="K8" s="37">
        <f t="shared" ca="1" si="1"/>
        <v>73.5</v>
      </c>
      <c r="L8" s="37">
        <f t="shared" ca="1" si="1"/>
        <v>73.5</v>
      </c>
      <c r="M8" s="37">
        <f t="shared" ca="1" si="1"/>
        <v>73.5</v>
      </c>
      <c r="N8" s="37">
        <f t="shared" ca="1" si="1"/>
        <v>73.5</v>
      </c>
      <c r="O8" s="53"/>
      <c r="P8" s="30"/>
      <c r="Q8" s="31" t="str">
        <f t="shared" si="2"/>
        <v>Alan Sherriff</v>
      </c>
      <c r="R8" s="35" t="s">
        <v>27</v>
      </c>
      <c r="S8" s="31" t="str">
        <f t="shared" ca="1" si="3"/>
        <v>ALSH!$J$25:$T$25</v>
      </c>
      <c r="T8" s="31" t="str">
        <f t="shared" ca="1" si="4"/>
        <v>ALSH!$U$25:$AQ$25</v>
      </c>
      <c r="U8" s="31" t="str">
        <f t="shared" ca="1" si="5"/>
        <v>ALSH!$J$26:$T$26</v>
      </c>
      <c r="V8" s="31" t="str">
        <f t="shared" ca="1" si="6"/>
        <v>ALSH!$U$26:$AQ$26</v>
      </c>
      <c r="W8" s="31"/>
      <c r="X8" s="31" t="s">
        <v>28</v>
      </c>
      <c r="Y8" s="31"/>
      <c r="Z8" s="31"/>
      <c r="AA8" s="30" t="s">
        <v>29</v>
      </c>
      <c r="AB8" s="30" t="s">
        <v>27</v>
      </c>
      <c r="AC8" s="30" t="str">
        <f t="shared" si="7"/>
        <v/>
      </c>
    </row>
    <row r="9" spans="1:29" customFormat="1" x14ac:dyDescent="0.25">
      <c r="A9" s="30"/>
      <c r="B9" s="38" t="s">
        <v>30</v>
      </c>
      <c r="C9" s="30" t="s">
        <v>19</v>
      </c>
      <c r="D9" s="30"/>
      <c r="E9" s="37">
        <f t="shared" ca="1" si="0"/>
        <v>90.7</v>
      </c>
      <c r="F9" s="37">
        <f t="shared" ca="1" si="0"/>
        <v>90.7</v>
      </c>
      <c r="G9" s="37">
        <f t="shared" ca="1" si="0"/>
        <v>90.7</v>
      </c>
      <c r="H9" s="37">
        <f t="shared" ca="1" si="0"/>
        <v>90.7</v>
      </c>
      <c r="I9" s="37">
        <f t="shared" ca="1" si="0"/>
        <v>90.7</v>
      </c>
      <c r="J9" s="37">
        <f t="shared" ca="1" si="1"/>
        <v>93.7</v>
      </c>
      <c r="K9" s="37">
        <f t="shared" ca="1" si="1"/>
        <v>93.7</v>
      </c>
      <c r="L9" s="37">
        <f t="shared" ca="1" si="1"/>
        <v>93.7</v>
      </c>
      <c r="M9" s="37">
        <f t="shared" ca="1" si="1"/>
        <v>93.7</v>
      </c>
      <c r="N9" s="37">
        <f t="shared" ca="1" si="1"/>
        <v>93.7</v>
      </c>
      <c r="O9" s="53"/>
      <c r="P9" s="30"/>
      <c r="Q9" s="31" t="str">
        <f t="shared" si="2"/>
        <v>Alfred Street</v>
      </c>
      <c r="R9" s="35" t="s">
        <v>31</v>
      </c>
      <c r="S9" s="31" t="str">
        <f t="shared" ca="1" si="3"/>
        <v>ALST!$J$25:$T$25</v>
      </c>
      <c r="T9" s="31" t="str">
        <f t="shared" ca="1" si="4"/>
        <v>ALST!$U$25:$AQ$25</v>
      </c>
      <c r="U9" s="31" t="str">
        <f t="shared" ca="1" si="5"/>
        <v>ALST!$J$26:$T$26</v>
      </c>
      <c r="V9" s="31" t="str">
        <f t="shared" ca="1" si="6"/>
        <v>ALST!$U$26:$AQ$26</v>
      </c>
      <c r="W9" s="31"/>
      <c r="X9" s="31" t="s">
        <v>32</v>
      </c>
      <c r="Y9" s="31"/>
      <c r="Z9" s="31"/>
      <c r="AA9" s="30" t="s">
        <v>33</v>
      </c>
      <c r="AB9" s="30" t="s">
        <v>31</v>
      </c>
      <c r="AC9" s="30" t="str">
        <f t="shared" si="7"/>
        <v/>
      </c>
    </row>
    <row r="10" spans="1:29" customFormat="1" x14ac:dyDescent="0.25">
      <c r="A10" s="30"/>
      <c r="B10" s="38" t="s">
        <v>34</v>
      </c>
      <c r="C10" s="30" t="s">
        <v>19</v>
      </c>
      <c r="D10" s="30"/>
      <c r="E10" s="37">
        <f t="shared" ca="1" si="0"/>
        <v>7.3</v>
      </c>
      <c r="F10" s="37">
        <f t="shared" ca="1" si="0"/>
        <v>7.3</v>
      </c>
      <c r="G10" s="37">
        <f t="shared" ca="1" si="0"/>
        <v>7.3</v>
      </c>
      <c r="H10" s="37">
        <f t="shared" ca="1" si="0"/>
        <v>7.3</v>
      </c>
      <c r="I10" s="37">
        <f t="shared" ca="1" si="0"/>
        <v>7.3</v>
      </c>
      <c r="J10" s="37">
        <f t="shared" ca="1" si="1"/>
        <v>7.9</v>
      </c>
      <c r="K10" s="37">
        <f t="shared" ca="1" si="1"/>
        <v>7.9</v>
      </c>
      <c r="L10" s="37">
        <f t="shared" ca="1" si="1"/>
        <v>7.9</v>
      </c>
      <c r="M10" s="37">
        <f t="shared" ca="1" si="1"/>
        <v>7.9</v>
      </c>
      <c r="N10" s="37">
        <f t="shared" ca="1" si="1"/>
        <v>7.9</v>
      </c>
      <c r="O10" s="53"/>
      <c r="P10" s="30"/>
      <c r="Q10" s="31" t="str">
        <f t="shared" si="2"/>
        <v>Allora</v>
      </c>
      <c r="R10" s="35" t="s">
        <v>35</v>
      </c>
      <c r="S10" s="31" t="str">
        <f t="shared" ca="1" si="3"/>
        <v>ALLO!$J$25:$T$25</v>
      </c>
      <c r="T10" s="31" t="str">
        <f t="shared" ca="1" si="4"/>
        <v>ALLO!$U$25:$AQ$25</v>
      </c>
      <c r="U10" s="31" t="str">
        <f t="shared" ca="1" si="5"/>
        <v>ALLO!$J$26:$T$26</v>
      </c>
      <c r="V10" s="31" t="str">
        <f t="shared" ca="1" si="6"/>
        <v>ALLO!$U$26:$AQ$26</v>
      </c>
      <c r="W10" s="31"/>
      <c r="X10" s="31" t="s">
        <v>36</v>
      </c>
      <c r="Y10" s="31"/>
      <c r="Z10" s="31"/>
      <c r="AA10" s="30" t="s">
        <v>37</v>
      </c>
      <c r="AB10" s="30" t="s">
        <v>35</v>
      </c>
      <c r="AC10" s="30" t="str">
        <f t="shared" si="7"/>
        <v/>
      </c>
    </row>
    <row r="11" spans="1:29" customFormat="1" x14ac:dyDescent="0.25">
      <c r="A11" s="30"/>
      <c r="B11" s="38" t="s">
        <v>38</v>
      </c>
      <c r="C11" s="30" t="s">
        <v>19</v>
      </c>
      <c r="D11" s="30"/>
      <c r="E11" s="37">
        <f t="shared" ca="1" si="0"/>
        <v>88.1</v>
      </c>
      <c r="F11" s="37">
        <f t="shared" ca="1" si="0"/>
        <v>88.1</v>
      </c>
      <c r="G11" s="37">
        <f t="shared" ca="1" si="0"/>
        <v>88.1</v>
      </c>
      <c r="H11" s="37">
        <f t="shared" ca="1" si="0"/>
        <v>88.1</v>
      </c>
      <c r="I11" s="37">
        <f t="shared" ca="1" si="0"/>
        <v>88.1</v>
      </c>
      <c r="J11" s="37">
        <f t="shared" ca="1" si="1"/>
        <v>97.4</v>
      </c>
      <c r="K11" s="37">
        <f t="shared" ca="1" si="1"/>
        <v>97.4</v>
      </c>
      <c r="L11" s="37">
        <f t="shared" ca="1" si="1"/>
        <v>97.4</v>
      </c>
      <c r="M11" s="37">
        <f t="shared" ca="1" si="1"/>
        <v>97.4</v>
      </c>
      <c r="N11" s="37">
        <f t="shared" ca="1" si="1"/>
        <v>97.4</v>
      </c>
      <c r="O11" s="53"/>
      <c r="P11" s="30"/>
      <c r="Q11" s="31" t="str">
        <f t="shared" si="2"/>
        <v>Atherton</v>
      </c>
      <c r="R11" s="35" t="s">
        <v>39</v>
      </c>
      <c r="S11" s="31" t="str">
        <f t="shared" ca="1" si="3"/>
        <v>ATHE!$J$25:$T$25</v>
      </c>
      <c r="T11" s="31" t="str">
        <f t="shared" ca="1" si="4"/>
        <v>ATHE!$U$25:$AQ$25</v>
      </c>
      <c r="U11" s="31" t="str">
        <f t="shared" ca="1" si="5"/>
        <v>ATHE!$J$26:$T$26</v>
      </c>
      <c r="V11" s="31" t="str">
        <f t="shared" ca="1" si="6"/>
        <v>ATHE!$U$26:$AQ$26</v>
      </c>
      <c r="W11" s="31"/>
      <c r="X11" s="31" t="s">
        <v>40</v>
      </c>
      <c r="Y11" s="31"/>
      <c r="Z11" s="31"/>
      <c r="AA11" s="30" t="s">
        <v>41</v>
      </c>
      <c r="AB11" s="30" t="s">
        <v>39</v>
      </c>
      <c r="AC11" s="30" t="str">
        <f t="shared" si="7"/>
        <v/>
      </c>
    </row>
    <row r="12" spans="1:29" customFormat="1" x14ac:dyDescent="0.25">
      <c r="A12" s="30"/>
      <c r="B12" s="38" t="s">
        <v>42</v>
      </c>
      <c r="C12" s="30" t="s">
        <v>19</v>
      </c>
      <c r="D12" s="30"/>
      <c r="E12" s="37">
        <f t="shared" ca="1" si="0"/>
        <v>24.4</v>
      </c>
      <c r="F12" s="37">
        <f t="shared" ca="1" si="0"/>
        <v>24.4</v>
      </c>
      <c r="G12" s="37">
        <f t="shared" ca="1" si="0"/>
        <v>24.4</v>
      </c>
      <c r="H12" s="37">
        <f t="shared" ca="1" si="0"/>
        <v>24.4</v>
      </c>
      <c r="I12" s="37">
        <f t="shared" ca="1" si="0"/>
        <v>24.4</v>
      </c>
      <c r="J12" s="37">
        <f t="shared" ca="1" si="1"/>
        <v>25.7</v>
      </c>
      <c r="K12" s="37">
        <f t="shared" ca="1" si="1"/>
        <v>25.7</v>
      </c>
      <c r="L12" s="37">
        <f t="shared" ca="1" si="1"/>
        <v>25.7</v>
      </c>
      <c r="M12" s="37">
        <f t="shared" ca="1" si="1"/>
        <v>25.7</v>
      </c>
      <c r="N12" s="37">
        <f t="shared" ca="1" si="1"/>
        <v>25.7</v>
      </c>
      <c r="O12" s="53"/>
      <c r="P12" s="30"/>
      <c r="Q12" s="31" t="str">
        <f t="shared" si="2"/>
        <v>Awoonga</v>
      </c>
      <c r="R12" s="35" t="s">
        <v>43</v>
      </c>
      <c r="S12" s="31" t="str">
        <f t="shared" ca="1" si="3"/>
        <v>AWOO!$J$25:$T$25</v>
      </c>
      <c r="T12" s="31" t="str">
        <f t="shared" ca="1" si="4"/>
        <v>AWOO!$U$25:$AQ$25</v>
      </c>
      <c r="U12" s="31" t="str">
        <f t="shared" ca="1" si="5"/>
        <v>AWOO!$J$26:$T$26</v>
      </c>
      <c r="V12" s="31" t="str">
        <f t="shared" ca="1" si="6"/>
        <v>AWOO!$U$26:$AQ$26</v>
      </c>
      <c r="W12" s="31"/>
      <c r="X12" s="31" t="s">
        <v>44</v>
      </c>
      <c r="Y12" s="31"/>
      <c r="Z12" s="31"/>
      <c r="AA12" s="30" t="s">
        <v>45</v>
      </c>
      <c r="AB12" s="30" t="s">
        <v>43</v>
      </c>
      <c r="AC12" s="30" t="str">
        <f t="shared" si="7"/>
        <v/>
      </c>
    </row>
    <row r="13" spans="1:29" customFormat="1" x14ac:dyDescent="0.25">
      <c r="A13" s="30"/>
      <c r="B13" s="38" t="s">
        <v>46</v>
      </c>
      <c r="C13" s="30" t="s">
        <v>19</v>
      </c>
      <c r="D13" s="30"/>
      <c r="E13" s="37">
        <f t="shared" ca="1" si="0"/>
        <v>23.9</v>
      </c>
      <c r="F13" s="37">
        <f t="shared" ca="1" si="0"/>
        <v>23.9</v>
      </c>
      <c r="G13" s="37">
        <f t="shared" ca="1" si="0"/>
        <v>23.9</v>
      </c>
      <c r="H13" s="37">
        <f t="shared" ca="1" si="0"/>
        <v>23.9</v>
      </c>
      <c r="I13" s="37">
        <f t="shared" ca="1" si="0"/>
        <v>23.9</v>
      </c>
      <c r="J13" s="37">
        <f t="shared" ca="1" si="1"/>
        <v>25.4</v>
      </c>
      <c r="K13" s="37">
        <f t="shared" ca="1" si="1"/>
        <v>25.4</v>
      </c>
      <c r="L13" s="37">
        <f t="shared" ca="1" si="1"/>
        <v>25.4</v>
      </c>
      <c r="M13" s="37">
        <f t="shared" ca="1" si="1"/>
        <v>25.4</v>
      </c>
      <c r="N13" s="37">
        <f t="shared" ca="1" si="1"/>
        <v>25.4</v>
      </c>
      <c r="O13" s="53"/>
      <c r="P13" s="30"/>
      <c r="Q13" s="31" t="str">
        <f t="shared" si="2"/>
        <v>Ayr</v>
      </c>
      <c r="R13" s="35" t="s">
        <v>47</v>
      </c>
      <c r="S13" s="31" t="str">
        <f t="shared" ca="1" si="3"/>
        <v>AYRZ!$J$25:$T$25</v>
      </c>
      <c r="T13" s="31" t="str">
        <f t="shared" ca="1" si="4"/>
        <v>AYRZ!$U$25:$AQ$25</v>
      </c>
      <c r="U13" s="31" t="str">
        <f t="shared" ca="1" si="5"/>
        <v>AYRZ!$J$26:$T$26</v>
      </c>
      <c r="V13" s="31" t="str">
        <f t="shared" ca="1" si="6"/>
        <v>AYRZ!$U$26:$AQ$26</v>
      </c>
      <c r="W13" s="31"/>
      <c r="X13" s="31" t="s">
        <v>48</v>
      </c>
      <c r="Y13" s="31"/>
      <c r="Z13" s="31"/>
      <c r="AA13" s="30" t="s">
        <v>49</v>
      </c>
      <c r="AB13" s="30" t="s">
        <v>47</v>
      </c>
      <c r="AC13" s="30" t="str">
        <f t="shared" si="7"/>
        <v/>
      </c>
    </row>
    <row r="14" spans="1:29" customFormat="1" x14ac:dyDescent="0.25">
      <c r="A14" s="30"/>
      <c r="B14" s="38" t="s">
        <v>50</v>
      </c>
      <c r="C14" s="30" t="s">
        <v>19</v>
      </c>
      <c r="D14" s="30"/>
      <c r="E14" s="37">
        <f t="shared" ca="1" si="0"/>
        <v>7</v>
      </c>
      <c r="F14" s="37">
        <f t="shared" ca="1" si="0"/>
        <v>7</v>
      </c>
      <c r="G14" s="37">
        <f t="shared" ca="1" si="0"/>
        <v>7</v>
      </c>
      <c r="H14" s="37">
        <f t="shared" ca="1" si="0"/>
        <v>7</v>
      </c>
      <c r="I14" s="37">
        <f t="shared" ca="1" si="0"/>
        <v>7</v>
      </c>
      <c r="J14" s="37">
        <f t="shared" ca="1" si="1"/>
        <v>7.5</v>
      </c>
      <c r="K14" s="37">
        <f t="shared" ca="1" si="1"/>
        <v>7.5</v>
      </c>
      <c r="L14" s="37">
        <f t="shared" ca="1" si="1"/>
        <v>7.5</v>
      </c>
      <c r="M14" s="37">
        <f t="shared" ca="1" si="1"/>
        <v>7.5</v>
      </c>
      <c r="N14" s="37">
        <f t="shared" ca="1" si="1"/>
        <v>7.5</v>
      </c>
      <c r="O14" s="53"/>
      <c r="P14" s="30"/>
      <c r="Q14" s="31" t="str">
        <f t="shared" si="2"/>
        <v>Balberra</v>
      </c>
      <c r="R14" s="35" t="s">
        <v>51</v>
      </c>
      <c r="S14" s="31" t="str">
        <f t="shared" ca="1" si="3"/>
        <v>BALB!$J$25:$T$25</v>
      </c>
      <c r="T14" s="31" t="str">
        <f t="shared" ca="1" si="4"/>
        <v>BALB!$U$25:$AQ$25</v>
      </c>
      <c r="U14" s="31" t="str">
        <f t="shared" ca="1" si="5"/>
        <v>BALB!$J$26:$T$26</v>
      </c>
      <c r="V14" s="31" t="str">
        <f t="shared" ca="1" si="6"/>
        <v>BALB!$U$26:$AQ$26</v>
      </c>
      <c r="W14" s="31"/>
      <c r="X14" s="31" t="s">
        <v>52</v>
      </c>
      <c r="Y14" s="31"/>
      <c r="Z14" s="31"/>
      <c r="AA14" s="30" t="s">
        <v>53</v>
      </c>
      <c r="AB14" s="30" t="s">
        <v>51</v>
      </c>
      <c r="AC14" s="30" t="str">
        <f t="shared" si="7"/>
        <v/>
      </c>
    </row>
    <row r="15" spans="1:29" customFormat="1" x14ac:dyDescent="0.25">
      <c r="A15" s="30"/>
      <c r="B15" s="38" t="s">
        <v>54</v>
      </c>
      <c r="C15" s="30" t="s">
        <v>19</v>
      </c>
      <c r="D15" s="30"/>
      <c r="E15" s="37">
        <f t="shared" ref="E15:I23" ca="1" si="8">IF(AND($S15&lt;&gt;"", $U15&lt;&gt;"", $E$2&lt;&gt;"", $E$2&lt;&gt;"-"), IF(INDEX(INDIRECT($U15), MATCH(E$5, INDIRECT($S15), 0))&lt;&gt;"", IF(ISNUMBER(INDEX(INDIRECT($U15), MATCH(E$5, INDIRECT($S15), 0))), ROUND(INDEX(INDIRECT($U15), MATCH(E$5, INDIRECT($S15), 0)), 1), IF($E$2="Meets Security Standard", PROPER(INDEX(INDIRECT($U15), MATCH(E$5, INDIRECT($S15), 0))), INDEX(INDIRECT($U15), MATCH(E$5, INDIRECT($S15), 0)))), ""), "")</f>
        <v>2.2000000000000002</v>
      </c>
      <c r="F15" s="37">
        <f t="shared" ca="1" si="8"/>
        <v>2.2000000000000002</v>
      </c>
      <c r="G15" s="37">
        <f t="shared" ca="1" si="8"/>
        <v>2.2000000000000002</v>
      </c>
      <c r="H15" s="37">
        <f t="shared" ca="1" si="8"/>
        <v>2.2000000000000002</v>
      </c>
      <c r="I15" s="37">
        <f t="shared" ca="1" si="8"/>
        <v>2.2000000000000002</v>
      </c>
      <c r="J15" s="37">
        <f t="shared" ref="J15:N23" ca="1" si="9">IF(AND($T15&lt;&gt;"", $V15&lt;&gt;"", $E$2&lt;&gt;"", $E$2&lt;&gt;"-"), IF(INDEX(INDIRECT($V15), MATCH(TEXT(J$5, "????"), INDIRECT($T15), 0))&lt;&gt;"", IF(INDEX(INDIRECT($V15), MATCH(TEXT(J$5, "????"), INDIRECT($T15), 0))&lt;&gt;"", IF(ISNUMBER(INDEX(INDIRECT($V15), MATCH(TEXT(J$5, "????"), INDIRECT($T15), 0))), ROUND(INDEX(INDIRECT($V15), MATCH(TEXT(J$5, "????"), INDIRECT($T15), 0)), 1), IF($E$2="Meets Security Standard", PROPER(INDEX(INDIRECT($V15), MATCH(TEXT(J$5, "????"), INDIRECT($T15), 0))), INDEX(INDIRECT($V15), MATCH(TEXT(J$5, "????"), INDIRECT($T15), 0)))), ""), ""), "")</f>
        <v>2.2000000000000002</v>
      </c>
      <c r="K15" s="37">
        <f t="shared" ca="1" si="9"/>
        <v>2.2000000000000002</v>
      </c>
      <c r="L15" s="37">
        <f t="shared" ca="1" si="9"/>
        <v>2.2000000000000002</v>
      </c>
      <c r="M15" s="37">
        <f t="shared" ca="1" si="9"/>
        <v>2.2000000000000002</v>
      </c>
      <c r="N15" s="37">
        <f t="shared" ca="1" si="9"/>
        <v>2.2000000000000002</v>
      </c>
      <c r="O15" s="53"/>
      <c r="P15" s="30"/>
      <c r="Q15" s="31" t="str">
        <f t="shared" si="2"/>
        <v>Bambaroo</v>
      </c>
      <c r="R15" s="35" t="s">
        <v>55</v>
      </c>
      <c r="S15" s="31" t="str">
        <f t="shared" ca="1" si="3"/>
        <v>BAMB!$J$25:$T$25</v>
      </c>
      <c r="T15" s="31" t="str">
        <f t="shared" ca="1" si="4"/>
        <v>BAMB!$U$25:$AQ$25</v>
      </c>
      <c r="U15" s="31" t="str">
        <f t="shared" ca="1" si="5"/>
        <v>BAMB!$J$26:$T$26</v>
      </c>
      <c r="V15" s="31" t="str">
        <f t="shared" ca="1" si="6"/>
        <v>BAMB!$U$26:$AQ$26</v>
      </c>
      <c r="W15" s="31"/>
      <c r="X15" s="31" t="s">
        <v>56</v>
      </c>
      <c r="Y15" s="31"/>
      <c r="Z15" s="31"/>
      <c r="AA15" s="30" t="s">
        <v>57</v>
      </c>
      <c r="AB15" s="30" t="s">
        <v>55</v>
      </c>
      <c r="AC15" s="30" t="str">
        <f t="shared" si="7"/>
        <v/>
      </c>
    </row>
    <row r="16" spans="1:29" customFormat="1" x14ac:dyDescent="0.25">
      <c r="A16" s="30"/>
      <c r="B16" s="38" t="s">
        <v>58</v>
      </c>
      <c r="C16" s="30" t="s">
        <v>59</v>
      </c>
      <c r="D16" s="30"/>
      <c r="E16" s="37">
        <f t="shared" ca="1" si="8"/>
        <v>26.6</v>
      </c>
      <c r="F16" s="37">
        <f t="shared" ca="1" si="8"/>
        <v>26.6</v>
      </c>
      <c r="G16" s="37">
        <f t="shared" ca="1" si="8"/>
        <v>48</v>
      </c>
      <c r="H16" s="37">
        <f t="shared" ca="1" si="8"/>
        <v>48</v>
      </c>
      <c r="I16" s="37">
        <f t="shared" ca="1" si="8"/>
        <v>48</v>
      </c>
      <c r="J16" s="37">
        <f t="shared" ca="1" si="9"/>
        <v>26.6</v>
      </c>
      <c r="K16" s="37">
        <f t="shared" ca="1" si="9"/>
        <v>26.6</v>
      </c>
      <c r="L16" s="37">
        <f t="shared" ca="1" si="9"/>
        <v>26.6</v>
      </c>
      <c r="M16" s="37">
        <f t="shared" ca="1" si="9"/>
        <v>48</v>
      </c>
      <c r="N16" s="37">
        <f t="shared" ca="1" si="9"/>
        <v>48</v>
      </c>
      <c r="O16" s="53"/>
      <c r="P16" s="30"/>
      <c r="Q16" s="31" t="str">
        <f t="shared" si="2"/>
        <v>Barcaldine BSP</v>
      </c>
      <c r="R16" s="35" t="s">
        <v>60</v>
      </c>
      <c r="S16" s="31" t="str">
        <f t="shared" ca="1" si="3"/>
        <v>'T072'!$I$23:$S$23</v>
      </c>
      <c r="T16" s="31" t="str">
        <f t="shared" ca="1" si="4"/>
        <v>'T072'!$T$23:$AQ$23</v>
      </c>
      <c r="U16" s="31" t="str">
        <f t="shared" ca="1" si="5"/>
        <v>'T072'!$I$24:$S$24</v>
      </c>
      <c r="V16" s="31" t="str">
        <f t="shared" ca="1" si="6"/>
        <v>'T072'!$T$24:$AQ$24</v>
      </c>
      <c r="W16" s="31"/>
      <c r="X16" s="31" t="s">
        <v>61</v>
      </c>
      <c r="Y16" s="31"/>
      <c r="Z16" s="31"/>
      <c r="AA16" s="30" t="s">
        <v>62</v>
      </c>
      <c r="AB16" s="30" t="s">
        <v>60</v>
      </c>
      <c r="AC16" s="30" t="str">
        <f t="shared" si="7"/>
        <v/>
      </c>
    </row>
    <row r="17" spans="1:29" customFormat="1" x14ac:dyDescent="0.25">
      <c r="A17" s="30"/>
      <c r="B17" s="38" t="s">
        <v>63</v>
      </c>
      <c r="C17" s="30" t="s">
        <v>19</v>
      </c>
      <c r="D17" s="30"/>
      <c r="E17" s="37">
        <f t="shared" ca="1" si="8"/>
        <v>25.8</v>
      </c>
      <c r="F17" s="37">
        <f t="shared" ca="1" si="8"/>
        <v>25.8</v>
      </c>
      <c r="G17" s="37">
        <f t="shared" ca="1" si="8"/>
        <v>25.8</v>
      </c>
      <c r="H17" s="37">
        <f t="shared" ca="1" si="8"/>
        <v>25.8</v>
      </c>
      <c r="I17" s="37">
        <f t="shared" ca="1" si="8"/>
        <v>25.8</v>
      </c>
      <c r="J17" s="37">
        <f t="shared" ca="1" si="9"/>
        <v>30</v>
      </c>
      <c r="K17" s="37">
        <f t="shared" ca="1" si="9"/>
        <v>30</v>
      </c>
      <c r="L17" s="37">
        <f t="shared" ca="1" si="9"/>
        <v>30</v>
      </c>
      <c r="M17" s="37">
        <f t="shared" ca="1" si="9"/>
        <v>30</v>
      </c>
      <c r="N17" s="37">
        <f t="shared" ca="1" si="9"/>
        <v>30</v>
      </c>
      <c r="O17" s="53"/>
      <c r="P17" s="30"/>
      <c r="Q17" s="31" t="str">
        <f t="shared" si="2"/>
        <v>Barcaldine</v>
      </c>
      <c r="R17" s="35" t="s">
        <v>64</v>
      </c>
      <c r="S17" s="31" t="str">
        <f t="shared" ca="1" si="3"/>
        <v>BARC!$J$25:$T$25</v>
      </c>
      <c r="T17" s="31" t="str">
        <f t="shared" ca="1" si="4"/>
        <v>BARC!$U$25:$AQ$25</v>
      </c>
      <c r="U17" s="31" t="str">
        <f t="shared" ca="1" si="5"/>
        <v>BARC!$J$26:$T$26</v>
      </c>
      <c r="V17" s="31" t="str">
        <f t="shared" ca="1" si="6"/>
        <v>BARC!$U$26:$AQ$26</v>
      </c>
      <c r="W17" s="31"/>
      <c r="X17" s="31" t="s">
        <v>65</v>
      </c>
      <c r="Y17" s="31"/>
      <c r="Z17" s="31"/>
      <c r="AA17" s="30" t="s">
        <v>66</v>
      </c>
      <c r="AB17" s="30" t="s">
        <v>67</v>
      </c>
      <c r="AC17" s="30" t="str">
        <f t="shared" si="7"/>
        <v/>
      </c>
    </row>
    <row r="18" spans="1:29" customFormat="1" x14ac:dyDescent="0.25">
      <c r="A18" s="30"/>
      <c r="B18" s="38" t="s">
        <v>68</v>
      </c>
      <c r="C18" s="30" t="s">
        <v>19</v>
      </c>
      <c r="D18" s="30"/>
      <c r="E18" s="37">
        <f t="shared" ca="1" si="8"/>
        <v>69.900000000000006</v>
      </c>
      <c r="F18" s="37">
        <f t="shared" ca="1" si="8"/>
        <v>69.900000000000006</v>
      </c>
      <c r="G18" s="37">
        <f t="shared" ca="1" si="8"/>
        <v>69.900000000000006</v>
      </c>
      <c r="H18" s="37">
        <f t="shared" ca="1" si="8"/>
        <v>69.900000000000006</v>
      </c>
      <c r="I18" s="37">
        <f t="shared" ca="1" si="8"/>
        <v>69.900000000000006</v>
      </c>
      <c r="J18" s="37">
        <f t="shared" ca="1" si="9"/>
        <v>74.8</v>
      </c>
      <c r="K18" s="37">
        <f t="shared" ca="1" si="9"/>
        <v>74.8</v>
      </c>
      <c r="L18" s="37">
        <f t="shared" ca="1" si="9"/>
        <v>74.8</v>
      </c>
      <c r="M18" s="37">
        <f t="shared" ca="1" si="9"/>
        <v>74.8</v>
      </c>
      <c r="N18" s="37">
        <f t="shared" ca="1" si="9"/>
        <v>74.8</v>
      </c>
      <c r="O18" s="53"/>
      <c r="P18" s="30"/>
      <c r="Q18" s="31" t="str">
        <f t="shared" si="2"/>
        <v>Bargara</v>
      </c>
      <c r="R18" s="35" t="s">
        <v>69</v>
      </c>
      <c r="S18" s="31" t="str">
        <f t="shared" ca="1" si="3"/>
        <v>BARG!$J$25:$T$25</v>
      </c>
      <c r="T18" s="31" t="str">
        <f t="shared" ca="1" si="4"/>
        <v>BARG!$U$25:$AQ$25</v>
      </c>
      <c r="U18" s="31" t="str">
        <f t="shared" ca="1" si="5"/>
        <v>BARG!$J$26:$T$26</v>
      </c>
      <c r="V18" s="31" t="str">
        <f t="shared" ca="1" si="6"/>
        <v>BARG!$U$26:$AQ$26</v>
      </c>
      <c r="W18" s="31"/>
      <c r="X18" s="31" t="s">
        <v>70</v>
      </c>
      <c r="Y18" s="31"/>
      <c r="Z18" s="31"/>
      <c r="AA18" s="30" t="s">
        <v>71</v>
      </c>
      <c r="AB18" s="30" t="s">
        <v>69</v>
      </c>
      <c r="AC18" s="30" t="str">
        <f t="shared" si="7"/>
        <v/>
      </c>
    </row>
    <row r="19" spans="1:29" customFormat="1" x14ac:dyDescent="0.25">
      <c r="A19" s="30"/>
      <c r="B19" s="38" t="s">
        <v>72</v>
      </c>
      <c r="C19" s="30" t="s">
        <v>19</v>
      </c>
      <c r="D19" s="30"/>
      <c r="E19" s="37">
        <f t="shared" ca="1" si="8"/>
        <v>5.6</v>
      </c>
      <c r="F19" s="37">
        <f t="shared" ca="1" si="8"/>
        <v>5.6</v>
      </c>
      <c r="G19" s="37">
        <f t="shared" ca="1" si="8"/>
        <v>5.6</v>
      </c>
      <c r="H19" s="37">
        <f t="shared" ca="1" si="8"/>
        <v>5.6</v>
      </c>
      <c r="I19" s="37">
        <f t="shared" ca="1" si="8"/>
        <v>5.6</v>
      </c>
      <c r="J19" s="37">
        <f t="shared" ca="1" si="9"/>
        <v>6.3</v>
      </c>
      <c r="K19" s="37">
        <f t="shared" ca="1" si="9"/>
        <v>6.3</v>
      </c>
      <c r="L19" s="37">
        <f t="shared" ca="1" si="9"/>
        <v>6.3</v>
      </c>
      <c r="M19" s="37">
        <f t="shared" ca="1" si="9"/>
        <v>6.3</v>
      </c>
      <c r="N19" s="37">
        <f t="shared" ca="1" si="9"/>
        <v>6.3</v>
      </c>
      <c r="O19" s="53"/>
      <c r="P19" s="30"/>
      <c r="Q19" s="31" t="str">
        <f t="shared" si="2"/>
        <v>Barratta</v>
      </c>
      <c r="R19" s="35" t="s">
        <v>67</v>
      </c>
      <c r="S19" s="31" t="str">
        <f t="shared" ca="1" si="3"/>
        <v>BARR!$J$25:$T$25</v>
      </c>
      <c r="T19" s="31" t="str">
        <f t="shared" ca="1" si="4"/>
        <v>BARR!$U$25:$AQ$25</v>
      </c>
      <c r="U19" s="31" t="str">
        <f t="shared" ca="1" si="5"/>
        <v>BARR!$J$26:$T$26</v>
      </c>
      <c r="V19" s="31" t="str">
        <f t="shared" ca="1" si="6"/>
        <v>BARR!$U$26:$AQ$26</v>
      </c>
      <c r="W19" s="31"/>
      <c r="X19" s="31" t="s">
        <v>73</v>
      </c>
      <c r="Y19" s="31"/>
      <c r="Z19" s="31"/>
      <c r="AA19" s="30" t="s">
        <v>74</v>
      </c>
      <c r="AB19" s="30" t="s">
        <v>67</v>
      </c>
      <c r="AC19" s="30" t="str">
        <f t="shared" si="7"/>
        <v/>
      </c>
    </row>
    <row r="20" spans="1:29" customFormat="1" x14ac:dyDescent="0.25">
      <c r="A20" s="30"/>
      <c r="B20" s="38" t="s">
        <v>75</v>
      </c>
      <c r="C20" s="30" t="s">
        <v>19</v>
      </c>
      <c r="D20" s="30"/>
      <c r="E20" s="37">
        <f t="shared" ca="1" si="8"/>
        <v>20.9</v>
      </c>
      <c r="F20" s="37">
        <f t="shared" ca="1" si="8"/>
        <v>20.9</v>
      </c>
      <c r="G20" s="37">
        <f t="shared" ca="1" si="8"/>
        <v>20.9</v>
      </c>
      <c r="H20" s="37">
        <f t="shared" ca="1" si="8"/>
        <v>20.9</v>
      </c>
      <c r="I20" s="37">
        <f t="shared" ca="1" si="8"/>
        <v>20.9</v>
      </c>
      <c r="J20" s="37">
        <f t="shared" ca="1" si="9"/>
        <v>23.3</v>
      </c>
      <c r="K20" s="37">
        <f t="shared" ca="1" si="9"/>
        <v>23.3</v>
      </c>
      <c r="L20" s="37">
        <f t="shared" ca="1" si="9"/>
        <v>23.3</v>
      </c>
      <c r="M20" s="37">
        <f t="shared" ca="1" si="9"/>
        <v>23.3</v>
      </c>
      <c r="N20" s="37">
        <f t="shared" ca="1" si="9"/>
        <v>23.3</v>
      </c>
      <c r="O20" s="53"/>
      <c r="P20" s="30"/>
      <c r="Q20" s="31" t="str">
        <f t="shared" si="2"/>
        <v>Bedford Weir</v>
      </c>
      <c r="R20" s="35" t="s">
        <v>76</v>
      </c>
      <c r="S20" s="31" t="str">
        <f t="shared" ca="1" si="3"/>
        <v>BEWE!$J$25:$T$25</v>
      </c>
      <c r="T20" s="31" t="str">
        <f t="shared" ca="1" si="4"/>
        <v>BEWE!$U$25:$AQ$25</v>
      </c>
      <c r="U20" s="31" t="str">
        <f t="shared" ca="1" si="5"/>
        <v>BEWE!$J$26:$T$26</v>
      </c>
      <c r="V20" s="31" t="str">
        <f t="shared" ca="1" si="6"/>
        <v>BEWE!$U$26:$AQ$26</v>
      </c>
      <c r="W20" s="31"/>
      <c r="X20" s="31" t="s">
        <v>77</v>
      </c>
      <c r="Y20" s="31"/>
      <c r="Z20" s="31"/>
      <c r="AA20" s="30" t="s">
        <v>78</v>
      </c>
      <c r="AB20" s="30" t="s">
        <v>76</v>
      </c>
      <c r="AC20" s="30" t="str">
        <f t="shared" si="7"/>
        <v/>
      </c>
    </row>
    <row r="21" spans="1:29" customFormat="1" x14ac:dyDescent="0.25">
      <c r="A21" s="30"/>
      <c r="B21" s="38" t="s">
        <v>79</v>
      </c>
      <c r="C21" s="30" t="s">
        <v>19</v>
      </c>
      <c r="D21" s="30"/>
      <c r="E21" s="37">
        <f t="shared" ca="1" si="8"/>
        <v>73.900000000000006</v>
      </c>
      <c r="F21" s="37">
        <f t="shared" ca="1" si="8"/>
        <v>73.900000000000006</v>
      </c>
      <c r="G21" s="37">
        <f t="shared" ca="1" si="8"/>
        <v>73.900000000000006</v>
      </c>
      <c r="H21" s="37">
        <f t="shared" ca="1" si="8"/>
        <v>73.900000000000006</v>
      </c>
      <c r="I21" s="37">
        <f t="shared" ca="1" si="8"/>
        <v>73.900000000000006</v>
      </c>
      <c r="J21" s="37">
        <f t="shared" ca="1" si="9"/>
        <v>76.599999999999994</v>
      </c>
      <c r="K21" s="37">
        <f t="shared" ca="1" si="9"/>
        <v>76.599999999999994</v>
      </c>
      <c r="L21" s="37">
        <f t="shared" ca="1" si="9"/>
        <v>76.599999999999994</v>
      </c>
      <c r="M21" s="37">
        <f t="shared" ca="1" si="9"/>
        <v>76.599999999999994</v>
      </c>
      <c r="N21" s="37">
        <f t="shared" ca="1" si="9"/>
        <v>76.599999999999994</v>
      </c>
      <c r="O21" s="53"/>
      <c r="P21" s="30"/>
      <c r="Q21" s="31" t="str">
        <f t="shared" si="2"/>
        <v>Belgian Gardens</v>
      </c>
      <c r="R21" s="35" t="s">
        <v>80</v>
      </c>
      <c r="S21" s="31" t="str">
        <f t="shared" ca="1" si="3"/>
        <v>BEGA!$J$25:$T$25</v>
      </c>
      <c r="T21" s="31" t="str">
        <f t="shared" ca="1" si="4"/>
        <v>BEGA!$U$25:$AQ$25</v>
      </c>
      <c r="U21" s="31" t="str">
        <f t="shared" ca="1" si="5"/>
        <v>BEGA!$J$26:$T$26</v>
      </c>
      <c r="V21" s="31" t="str">
        <f t="shared" ca="1" si="6"/>
        <v>BEGA!$U$26:$AQ$26</v>
      </c>
      <c r="W21" s="31"/>
      <c r="X21" s="31" t="s">
        <v>81</v>
      </c>
      <c r="Y21" s="31"/>
      <c r="Z21" s="31"/>
      <c r="AA21" s="30" t="s">
        <v>82</v>
      </c>
      <c r="AB21" s="30" t="s">
        <v>80</v>
      </c>
      <c r="AC21" s="30" t="str">
        <f t="shared" si="7"/>
        <v/>
      </c>
    </row>
    <row r="22" spans="1:29" customFormat="1" x14ac:dyDescent="0.25">
      <c r="A22" s="30"/>
      <c r="B22" s="38" t="s">
        <v>83</v>
      </c>
      <c r="C22" s="30" t="s">
        <v>19</v>
      </c>
      <c r="D22" s="30"/>
      <c r="E22" s="37">
        <f t="shared" ca="1" si="8"/>
        <v>78.5</v>
      </c>
      <c r="F22" s="37">
        <f t="shared" ca="1" si="8"/>
        <v>78.5</v>
      </c>
      <c r="G22" s="37">
        <f t="shared" ca="1" si="8"/>
        <v>78.5</v>
      </c>
      <c r="H22" s="37">
        <f t="shared" ca="1" si="8"/>
        <v>78.5</v>
      </c>
      <c r="I22" s="37">
        <f t="shared" ca="1" si="8"/>
        <v>78.5</v>
      </c>
      <c r="J22" s="37">
        <f t="shared" ca="1" si="9"/>
        <v>88</v>
      </c>
      <c r="K22" s="37">
        <f t="shared" ca="1" si="9"/>
        <v>88</v>
      </c>
      <c r="L22" s="37">
        <f t="shared" ca="1" si="9"/>
        <v>88</v>
      </c>
      <c r="M22" s="37">
        <f t="shared" ca="1" si="9"/>
        <v>88</v>
      </c>
      <c r="N22" s="37">
        <f t="shared" ca="1" si="9"/>
        <v>88</v>
      </c>
      <c r="O22" s="53"/>
      <c r="P22" s="30"/>
      <c r="Q22" s="31" t="str">
        <f t="shared" si="2"/>
        <v>Berserker</v>
      </c>
      <c r="R22" s="35" t="s">
        <v>84</v>
      </c>
      <c r="S22" s="31" t="str">
        <f t="shared" ca="1" si="3"/>
        <v>BERS!$J$25:$T$25</v>
      </c>
      <c r="T22" s="31" t="str">
        <f t="shared" ca="1" si="4"/>
        <v>BERS!$U$25:$AQ$25</v>
      </c>
      <c r="U22" s="31" t="str">
        <f t="shared" ca="1" si="5"/>
        <v>BERS!$J$26:$T$26</v>
      </c>
      <c r="V22" s="31" t="str">
        <f t="shared" ca="1" si="6"/>
        <v>BERS!$U$26:$AQ$26</v>
      </c>
      <c r="W22" s="31"/>
      <c r="X22" s="31" t="s">
        <v>951</v>
      </c>
      <c r="Y22" s="31"/>
      <c r="Z22" s="31"/>
      <c r="AA22" s="30" t="s">
        <v>86</v>
      </c>
      <c r="AB22" s="30" t="s">
        <v>84</v>
      </c>
      <c r="AC22" s="30" t="str">
        <f t="shared" si="7"/>
        <v/>
      </c>
    </row>
    <row r="23" spans="1:29" customFormat="1" x14ac:dyDescent="0.25">
      <c r="A23" s="30"/>
      <c r="B23" s="38" t="s">
        <v>87</v>
      </c>
      <c r="C23" s="30" t="s">
        <v>19</v>
      </c>
      <c r="D23" s="30"/>
      <c r="E23" s="37">
        <f t="shared" ca="1" si="8"/>
        <v>47.3</v>
      </c>
      <c r="F23" s="37">
        <f t="shared" ca="1" si="8"/>
        <v>47.3</v>
      </c>
      <c r="G23" s="37">
        <f t="shared" ca="1" si="8"/>
        <v>47.3</v>
      </c>
      <c r="H23" s="37">
        <f t="shared" ca="1" si="8"/>
        <v>47.3</v>
      </c>
      <c r="I23" s="37">
        <f t="shared" ca="1" si="8"/>
        <v>47.3</v>
      </c>
      <c r="J23" s="37">
        <f t="shared" ca="1" si="9"/>
        <v>55</v>
      </c>
      <c r="K23" s="37">
        <f t="shared" ca="1" si="9"/>
        <v>55</v>
      </c>
      <c r="L23" s="37">
        <f t="shared" ca="1" si="9"/>
        <v>55</v>
      </c>
      <c r="M23" s="37">
        <f t="shared" ca="1" si="9"/>
        <v>55</v>
      </c>
      <c r="N23" s="37">
        <f t="shared" ca="1" si="9"/>
        <v>55</v>
      </c>
      <c r="O23" s="53"/>
      <c r="P23" s="30"/>
      <c r="Q23" s="31" t="str">
        <f t="shared" si="2"/>
        <v>Biloela</v>
      </c>
      <c r="R23" s="35" t="s">
        <v>88</v>
      </c>
      <c r="S23" s="31" t="str">
        <f t="shared" ca="1" si="3"/>
        <v>BILO!$J$25:$T$25</v>
      </c>
      <c r="T23" s="31" t="str">
        <f t="shared" ca="1" si="4"/>
        <v>BILO!$U$25:$AQ$25</v>
      </c>
      <c r="U23" s="31" t="str">
        <f t="shared" ca="1" si="5"/>
        <v>BILO!$J$26:$T$26</v>
      </c>
      <c r="V23" s="31" t="str">
        <f t="shared" ca="1" si="6"/>
        <v>BILO!$U$26:$AQ$26</v>
      </c>
      <c r="W23" s="31"/>
      <c r="X23" s="31" t="s">
        <v>85</v>
      </c>
      <c r="Y23" s="31"/>
      <c r="Z23" s="31"/>
      <c r="AA23" s="30" t="s">
        <v>90</v>
      </c>
      <c r="AB23" s="30" t="s">
        <v>88</v>
      </c>
      <c r="AC23" s="30" t="str">
        <f t="shared" si="7"/>
        <v/>
      </c>
    </row>
    <row r="24" spans="1:29" customFormat="1" x14ac:dyDescent="0.25">
      <c r="A24" s="30"/>
      <c r="B24" s="38" t="s">
        <v>91</v>
      </c>
      <c r="C24" s="30" t="s">
        <v>19</v>
      </c>
      <c r="D24" s="30"/>
      <c r="E24" s="37">
        <f t="shared" ref="E24:I33" ca="1" si="10">IF(AND($S24&lt;&gt;"", $U24&lt;&gt;"", $E$2&lt;&gt;"", $E$2&lt;&gt;"-"), IF(INDEX(INDIRECT($U24), MATCH(E$5, INDIRECT($S24), 0))&lt;&gt;"", IF(ISNUMBER(INDEX(INDIRECT($U24), MATCH(E$5, INDIRECT($S24), 0))), ROUND(INDEX(INDIRECT($U24), MATCH(E$5, INDIRECT($S24), 0)), 1), IF($E$2="Meets Security Standard", PROPER(INDEX(INDIRECT($U24), MATCH(E$5, INDIRECT($S24), 0))), INDEX(INDIRECT($U24), MATCH(E$5, INDIRECT($S24), 0)))), ""), "")</f>
        <v>11</v>
      </c>
      <c r="F24" s="37">
        <f t="shared" ca="1" si="10"/>
        <v>11</v>
      </c>
      <c r="G24" s="37">
        <f t="shared" ca="1" si="10"/>
        <v>11</v>
      </c>
      <c r="H24" s="37">
        <f t="shared" ca="1" si="10"/>
        <v>11</v>
      </c>
      <c r="I24" s="37">
        <f t="shared" ca="1" si="10"/>
        <v>11</v>
      </c>
      <c r="J24" s="37">
        <f t="shared" ref="J24:N33" ca="1" si="11">IF(AND($T24&lt;&gt;"", $V24&lt;&gt;"", $E$2&lt;&gt;"", $E$2&lt;&gt;"-"), IF(INDEX(INDIRECT($V24), MATCH(TEXT(J$5, "????"), INDIRECT($T24), 0))&lt;&gt;"", IF(INDEX(INDIRECT($V24), MATCH(TEXT(J$5, "????"), INDIRECT($T24), 0))&lt;&gt;"", IF(ISNUMBER(INDEX(INDIRECT($V24), MATCH(TEXT(J$5, "????"), INDIRECT($T24), 0))), ROUND(INDEX(INDIRECT($V24), MATCH(TEXT(J$5, "????"), INDIRECT($T24), 0)), 1), IF($E$2="Meets Security Standard", PROPER(INDEX(INDIRECT($V24), MATCH(TEXT(J$5, "????"), INDIRECT($T24), 0))), INDEX(INDIRECT($V24), MATCH(TEXT(J$5, "????"), INDIRECT($T24), 0)))), ""), ""), "")</f>
        <v>12</v>
      </c>
      <c r="K24" s="37">
        <f t="shared" ca="1" si="11"/>
        <v>12</v>
      </c>
      <c r="L24" s="37">
        <f t="shared" ca="1" si="11"/>
        <v>12</v>
      </c>
      <c r="M24" s="37">
        <f t="shared" ca="1" si="11"/>
        <v>12</v>
      </c>
      <c r="N24" s="37">
        <f t="shared" ca="1" si="11"/>
        <v>12</v>
      </c>
      <c r="O24" s="53"/>
      <c r="P24" s="30"/>
      <c r="Q24" s="31" t="str">
        <f t="shared" si="2"/>
        <v>Bingegang</v>
      </c>
      <c r="R24" s="35" t="s">
        <v>92</v>
      </c>
      <c r="S24" s="31" t="str">
        <f t="shared" ca="1" si="3"/>
        <v>BING!$J$25:$T$25</v>
      </c>
      <c r="T24" s="31" t="str">
        <f t="shared" ca="1" si="4"/>
        <v>BING!$U$25:$AQ$25</v>
      </c>
      <c r="U24" s="31" t="str">
        <f t="shared" ca="1" si="5"/>
        <v>BING!$J$26:$T$26</v>
      </c>
      <c r="V24" s="31" t="str">
        <f t="shared" ca="1" si="6"/>
        <v>BING!$U$26:$AQ$26</v>
      </c>
      <c r="W24" s="31"/>
      <c r="X24" s="31" t="s">
        <v>89</v>
      </c>
      <c r="Y24" s="31"/>
      <c r="Z24" s="31"/>
      <c r="AA24" s="30" t="s">
        <v>94</v>
      </c>
      <c r="AB24" s="30" t="s">
        <v>92</v>
      </c>
      <c r="AC24" s="30" t="str">
        <f t="shared" si="7"/>
        <v/>
      </c>
    </row>
    <row r="25" spans="1:29" customFormat="1" x14ac:dyDescent="0.25">
      <c r="A25" s="30"/>
      <c r="B25" s="38" t="s">
        <v>95</v>
      </c>
      <c r="C25" s="30" t="s">
        <v>19</v>
      </c>
      <c r="D25" s="30"/>
      <c r="E25" s="37">
        <f t="shared" ca="1" si="10"/>
        <v>56</v>
      </c>
      <c r="F25" s="37">
        <f t="shared" ca="1" si="10"/>
        <v>56</v>
      </c>
      <c r="G25" s="37">
        <f t="shared" ca="1" si="10"/>
        <v>56</v>
      </c>
      <c r="H25" s="37">
        <f t="shared" ca="1" si="10"/>
        <v>56</v>
      </c>
      <c r="I25" s="37">
        <f t="shared" ca="1" si="10"/>
        <v>56</v>
      </c>
      <c r="J25" s="37">
        <f t="shared" ca="1" si="11"/>
        <v>59.1</v>
      </c>
      <c r="K25" s="37">
        <f t="shared" ca="1" si="11"/>
        <v>59.1</v>
      </c>
      <c r="L25" s="37">
        <f t="shared" ca="1" si="11"/>
        <v>59.1</v>
      </c>
      <c r="M25" s="37">
        <f t="shared" ca="1" si="11"/>
        <v>59.1</v>
      </c>
      <c r="N25" s="37">
        <f t="shared" ca="1" si="11"/>
        <v>59.1</v>
      </c>
      <c r="O25" s="53"/>
      <c r="P25" s="30"/>
      <c r="Q25" s="31" t="str">
        <f t="shared" si="2"/>
        <v>Black River</v>
      </c>
      <c r="R25" s="35" t="s">
        <v>96</v>
      </c>
      <c r="S25" s="31" t="str">
        <f t="shared" ca="1" si="3"/>
        <v>BLRI!$J$25:$T$25</v>
      </c>
      <c r="T25" s="31" t="str">
        <f t="shared" ca="1" si="4"/>
        <v>BLRI!$U$25:$AQ$25</v>
      </c>
      <c r="U25" s="31" t="str">
        <f t="shared" ca="1" si="5"/>
        <v>BLRI!$J$26:$T$26</v>
      </c>
      <c r="V25" s="31" t="str">
        <f t="shared" ca="1" si="6"/>
        <v>BLRI!$U$26:$AQ$26</v>
      </c>
      <c r="W25" s="31"/>
      <c r="X25" s="31" t="s">
        <v>93</v>
      </c>
      <c r="Y25" s="31"/>
      <c r="Z25" s="31"/>
      <c r="AA25" s="30" t="s">
        <v>98</v>
      </c>
      <c r="AB25" s="30" t="s">
        <v>96</v>
      </c>
      <c r="AC25" s="30" t="str">
        <f t="shared" si="7"/>
        <v/>
      </c>
    </row>
    <row r="26" spans="1:29" customFormat="1" x14ac:dyDescent="0.25">
      <c r="A26" s="30"/>
      <c r="B26" s="38" t="s">
        <v>99</v>
      </c>
      <c r="C26" s="30" t="s">
        <v>19</v>
      </c>
      <c r="D26" s="30"/>
      <c r="E26" s="37">
        <f t="shared" ca="1" si="10"/>
        <v>13.9</v>
      </c>
      <c r="F26" s="37">
        <f t="shared" ca="1" si="10"/>
        <v>13.9</v>
      </c>
      <c r="G26" s="37">
        <f t="shared" ca="1" si="10"/>
        <v>13.9</v>
      </c>
      <c r="H26" s="37">
        <f t="shared" ca="1" si="10"/>
        <v>13.9</v>
      </c>
      <c r="I26" s="37">
        <f t="shared" ca="1" si="10"/>
        <v>13.9</v>
      </c>
      <c r="J26" s="37">
        <f t="shared" ca="1" si="11"/>
        <v>16.5</v>
      </c>
      <c r="K26" s="37">
        <f t="shared" ca="1" si="11"/>
        <v>16.5</v>
      </c>
      <c r="L26" s="37">
        <f t="shared" ca="1" si="11"/>
        <v>16.5</v>
      </c>
      <c r="M26" s="37">
        <f t="shared" ca="1" si="11"/>
        <v>16.5</v>
      </c>
      <c r="N26" s="37">
        <f t="shared" ca="1" si="11"/>
        <v>16.5</v>
      </c>
      <c r="O26" s="53"/>
      <c r="P26" s="30"/>
      <c r="Q26" s="31" t="str">
        <f t="shared" si="2"/>
        <v>Blackall</v>
      </c>
      <c r="R26" s="35" t="s">
        <v>100</v>
      </c>
      <c r="S26" s="31" t="str">
        <f t="shared" ca="1" si="3"/>
        <v>BLAK!$J$25:$T$25</v>
      </c>
      <c r="T26" s="31" t="str">
        <f t="shared" ca="1" si="4"/>
        <v>BLAK!$U$25:$AQ$25</v>
      </c>
      <c r="U26" s="31" t="str">
        <f t="shared" ca="1" si="5"/>
        <v>BLAK!$J$26:$T$26</v>
      </c>
      <c r="V26" s="31" t="str">
        <f t="shared" ca="1" si="6"/>
        <v>BLAK!$U$26:$AQ$26</v>
      </c>
      <c r="W26" s="31"/>
      <c r="X26" s="31" t="s">
        <v>97</v>
      </c>
      <c r="Y26" s="31"/>
      <c r="Z26" s="31"/>
      <c r="AA26" s="30" t="s">
        <v>102</v>
      </c>
      <c r="AB26" s="30" t="s">
        <v>100</v>
      </c>
      <c r="AC26" s="30" t="str">
        <f t="shared" si="7"/>
        <v/>
      </c>
    </row>
    <row r="27" spans="1:29" customFormat="1" x14ac:dyDescent="0.25">
      <c r="A27" s="30"/>
      <c r="B27" s="38" t="s">
        <v>103</v>
      </c>
      <c r="C27" s="30" t="s">
        <v>19</v>
      </c>
      <c r="D27" s="30"/>
      <c r="E27" s="37">
        <f t="shared" ca="1" si="10"/>
        <v>40</v>
      </c>
      <c r="F27" s="37">
        <f t="shared" ca="1" si="10"/>
        <v>40</v>
      </c>
      <c r="G27" s="37">
        <f t="shared" ca="1" si="10"/>
        <v>40</v>
      </c>
      <c r="H27" s="37">
        <f t="shared" ca="1" si="10"/>
        <v>40</v>
      </c>
      <c r="I27" s="37">
        <f t="shared" ca="1" si="10"/>
        <v>40</v>
      </c>
      <c r="J27" s="37">
        <f t="shared" ca="1" si="11"/>
        <v>44</v>
      </c>
      <c r="K27" s="37">
        <f t="shared" ca="1" si="11"/>
        <v>44</v>
      </c>
      <c r="L27" s="37">
        <f t="shared" ca="1" si="11"/>
        <v>44</v>
      </c>
      <c r="M27" s="37">
        <f t="shared" ca="1" si="11"/>
        <v>44</v>
      </c>
      <c r="N27" s="37">
        <f t="shared" ca="1" si="11"/>
        <v>44</v>
      </c>
      <c r="O27" s="53"/>
      <c r="P27" s="30"/>
      <c r="Q27" s="31" t="str">
        <f>IF($B27&lt;&gt;"",IF(ISERROR(FIND(" (",$B27))=FALSE, IF(ISERROR(FIND("Skid", MID($B27,1,FIND(" (",$B27)-1)))=FALSE, MID($B27, FIND("(", $B27)+1, FIND(")", $B27)-(FIND("(", $B27)+1)), MID($B27,1,FIND(" (",$B27)-1)),""))</f>
        <v>Blackwater</v>
      </c>
      <c r="R27" s="35" t="s">
        <v>104</v>
      </c>
      <c r="S27" s="31" t="str">
        <f t="shared" ca="1" si="3"/>
        <v>BLAC!$J$25:$T$25</v>
      </c>
      <c r="T27" s="31" t="str">
        <f t="shared" ca="1" si="4"/>
        <v>BLAC!$U$25:$AQ$25</v>
      </c>
      <c r="U27" s="31" t="str">
        <f t="shared" ca="1" si="5"/>
        <v>BLAC!$J$26:$T$26</v>
      </c>
      <c r="V27" s="31" t="str">
        <f t="shared" ca="1" si="6"/>
        <v>BLAC!$U$26:$AQ$26</v>
      </c>
      <c r="W27" s="31"/>
      <c r="X27" s="31" t="s">
        <v>101</v>
      </c>
      <c r="Y27" s="31"/>
      <c r="Z27" s="31"/>
      <c r="AA27" s="30" t="s">
        <v>105</v>
      </c>
      <c r="AB27" s="30" t="s">
        <v>104</v>
      </c>
      <c r="AC27" s="30" t="str">
        <f t="shared" si="7"/>
        <v/>
      </c>
    </row>
    <row r="28" spans="1:29" customFormat="1" x14ac:dyDescent="0.25">
      <c r="A28" s="30"/>
      <c r="B28" s="38" t="s">
        <v>106</v>
      </c>
      <c r="C28" s="30" t="s">
        <v>19</v>
      </c>
      <c r="D28" s="30"/>
      <c r="E28" s="37">
        <f t="shared" ca="1" si="10"/>
        <v>5.3</v>
      </c>
      <c r="F28" s="37">
        <f t="shared" ca="1" si="10"/>
        <v>5.3</v>
      </c>
      <c r="G28" s="37">
        <f t="shared" ca="1" si="10"/>
        <v>5.3</v>
      </c>
      <c r="H28" s="37">
        <f t="shared" ca="1" si="10"/>
        <v>5.3</v>
      </c>
      <c r="I28" s="37">
        <f t="shared" ca="1" si="10"/>
        <v>5.3</v>
      </c>
      <c r="J28" s="37">
        <f t="shared" ca="1" si="11"/>
        <v>5.5</v>
      </c>
      <c r="K28" s="37">
        <f t="shared" ca="1" si="11"/>
        <v>5.5</v>
      </c>
      <c r="L28" s="37">
        <f t="shared" ca="1" si="11"/>
        <v>5.5</v>
      </c>
      <c r="M28" s="37">
        <f t="shared" ca="1" si="11"/>
        <v>5.5</v>
      </c>
      <c r="N28" s="37">
        <f t="shared" ca="1" si="11"/>
        <v>5.5</v>
      </c>
      <c r="O28" s="53"/>
      <c r="P28" s="30"/>
      <c r="Q28" s="31" t="str">
        <f t="shared" si="2"/>
        <v>Bluewater</v>
      </c>
      <c r="R28" s="35" t="s">
        <v>107</v>
      </c>
      <c r="S28" s="31" t="str">
        <f t="shared" ca="1" si="3"/>
        <v>BLUE!$J$25:$T$25</v>
      </c>
      <c r="T28" s="31" t="str">
        <f t="shared" ca="1" si="4"/>
        <v>BLUE!$U$25:$AQ$25</v>
      </c>
      <c r="U28" s="31" t="str">
        <f t="shared" ca="1" si="5"/>
        <v>BLUE!$J$26:$T$26</v>
      </c>
      <c r="V28" s="31" t="str">
        <f t="shared" ca="1" si="6"/>
        <v>BLUE!$U$26:$AQ$26</v>
      </c>
      <c r="W28" s="31"/>
      <c r="X28" s="31"/>
      <c r="Y28" s="31"/>
      <c r="Z28" s="31"/>
      <c r="AA28" s="30" t="s">
        <v>108</v>
      </c>
      <c r="AB28" s="30" t="s">
        <v>107</v>
      </c>
      <c r="AC28" s="30" t="str">
        <f>IF(AA28=Q28, "", "MISMATCH")</f>
        <v/>
      </c>
    </row>
    <row r="29" spans="1:29" customFormat="1" x14ac:dyDescent="0.25">
      <c r="A29" s="30"/>
      <c r="B29" s="38" t="s">
        <v>109</v>
      </c>
      <c r="C29" s="30" t="s">
        <v>59</v>
      </c>
      <c r="D29" s="30"/>
      <c r="E29" s="37">
        <f t="shared" ca="1" si="10"/>
        <v>151.19999999999999</v>
      </c>
      <c r="F29" s="37">
        <f t="shared" ca="1" si="10"/>
        <v>151.19999999999999</v>
      </c>
      <c r="G29" s="37">
        <f t="shared" ca="1" si="10"/>
        <v>151.19999999999999</v>
      </c>
      <c r="H29" s="37">
        <f t="shared" ca="1" si="10"/>
        <v>151.19999999999999</v>
      </c>
      <c r="I29" s="37">
        <f t="shared" ca="1" si="10"/>
        <v>151.19999999999999</v>
      </c>
      <c r="J29" s="37">
        <f t="shared" ca="1" si="11"/>
        <v>162</v>
      </c>
      <c r="K29" s="37">
        <f t="shared" ca="1" si="11"/>
        <v>162</v>
      </c>
      <c r="L29" s="37">
        <f t="shared" ca="1" si="11"/>
        <v>162</v>
      </c>
      <c r="M29" s="37">
        <f t="shared" ca="1" si="11"/>
        <v>162</v>
      </c>
      <c r="N29" s="37">
        <f t="shared" ca="1" si="11"/>
        <v>162</v>
      </c>
      <c r="O29" s="53"/>
      <c r="P29" s="30"/>
      <c r="Q29" s="31" t="str">
        <f t="shared" si="2"/>
        <v>Boat Creek BSP</v>
      </c>
      <c r="R29" s="35" t="s">
        <v>110</v>
      </c>
      <c r="S29" s="31" t="str">
        <f t="shared" ca="1" si="3"/>
        <v>'T130'!$I$23:$S$23</v>
      </c>
      <c r="T29" s="31" t="str">
        <f t="shared" ca="1" si="4"/>
        <v>'T130'!$T$23:$AQ$23</v>
      </c>
      <c r="U29" s="31" t="str">
        <f t="shared" ca="1" si="5"/>
        <v>'T130'!$I$24:$S$24</v>
      </c>
      <c r="V29" s="31" t="str">
        <f t="shared" ca="1" si="6"/>
        <v>'T130'!$T$24:$AQ$24</v>
      </c>
      <c r="W29" s="31"/>
      <c r="X29" s="31"/>
      <c r="Y29" s="31"/>
      <c r="Z29" s="31"/>
      <c r="AA29" s="30" t="s">
        <v>111</v>
      </c>
      <c r="AB29" s="30" t="s">
        <v>110</v>
      </c>
      <c r="AC29" s="30" t="str">
        <f t="shared" ref="AC29:AC90" si="12">IF(AA29=Q29, "", "MISMATCH")</f>
        <v/>
      </c>
    </row>
    <row r="30" spans="1:29" customFormat="1" x14ac:dyDescent="0.25">
      <c r="A30" s="30"/>
      <c r="B30" s="38" t="s">
        <v>112</v>
      </c>
      <c r="C30" s="30" t="s">
        <v>19</v>
      </c>
      <c r="D30" s="30"/>
      <c r="E30" s="37">
        <f t="shared" ca="1" si="10"/>
        <v>52.7</v>
      </c>
      <c r="F30" s="37">
        <f t="shared" ca="1" si="10"/>
        <v>52.7</v>
      </c>
      <c r="G30" s="37">
        <f t="shared" ca="1" si="10"/>
        <v>52.7</v>
      </c>
      <c r="H30" s="37">
        <f t="shared" ca="1" si="10"/>
        <v>52.7</v>
      </c>
      <c r="I30" s="37">
        <f t="shared" ca="1" si="10"/>
        <v>52.7</v>
      </c>
      <c r="J30" s="37">
        <f t="shared" ca="1" si="11"/>
        <v>55.3</v>
      </c>
      <c r="K30" s="37">
        <f t="shared" ca="1" si="11"/>
        <v>55.3</v>
      </c>
      <c r="L30" s="37">
        <f t="shared" ca="1" si="11"/>
        <v>55.3</v>
      </c>
      <c r="M30" s="37">
        <f t="shared" ca="1" si="11"/>
        <v>55.3</v>
      </c>
      <c r="N30" s="37">
        <f t="shared" ca="1" si="11"/>
        <v>55.3</v>
      </c>
      <c r="O30" s="53"/>
      <c r="P30" s="30"/>
      <c r="Q30" s="31" t="str">
        <f t="shared" si="2"/>
        <v>Bohle</v>
      </c>
      <c r="R30" s="35" t="s">
        <v>113</v>
      </c>
      <c r="S30" s="31" t="str">
        <f t="shared" ca="1" si="3"/>
        <v>BOHL!$J$25:$T$25</v>
      </c>
      <c r="T30" s="31" t="str">
        <f t="shared" ca="1" si="4"/>
        <v>BOHL!$U$25:$AQ$25</v>
      </c>
      <c r="U30" s="31" t="str">
        <f t="shared" ca="1" si="5"/>
        <v>BOHL!$J$26:$T$26</v>
      </c>
      <c r="V30" s="31" t="str">
        <f t="shared" ca="1" si="6"/>
        <v>BOHL!$U$26:$AQ$26</v>
      </c>
      <c r="W30" s="31"/>
      <c r="X30" s="31"/>
      <c r="Y30" s="31"/>
      <c r="Z30" s="31"/>
      <c r="AA30" s="30" t="s">
        <v>114</v>
      </c>
      <c r="AB30" s="30" t="s">
        <v>113</v>
      </c>
      <c r="AC30" s="30" t="str">
        <f t="shared" si="12"/>
        <v/>
      </c>
    </row>
    <row r="31" spans="1:29" customFormat="1" x14ac:dyDescent="0.25">
      <c r="A31" s="30"/>
      <c r="B31" s="38" t="s">
        <v>115</v>
      </c>
      <c r="C31" s="30" t="s">
        <v>19</v>
      </c>
      <c r="D31" s="30"/>
      <c r="E31" s="37">
        <f t="shared" ca="1" si="10"/>
        <v>5.2</v>
      </c>
      <c r="F31" s="37">
        <f t="shared" ca="1" si="10"/>
        <v>5.2</v>
      </c>
      <c r="G31" s="37">
        <f t="shared" ca="1" si="10"/>
        <v>5.2</v>
      </c>
      <c r="H31" s="37">
        <f t="shared" ca="1" si="10"/>
        <v>5.2</v>
      </c>
      <c r="I31" s="37">
        <f t="shared" ca="1" si="10"/>
        <v>5.2</v>
      </c>
      <c r="J31" s="37">
        <f t="shared" ca="1" si="11"/>
        <v>5.5</v>
      </c>
      <c r="K31" s="37">
        <f t="shared" ca="1" si="11"/>
        <v>5.5</v>
      </c>
      <c r="L31" s="37">
        <f t="shared" ca="1" si="11"/>
        <v>5.5</v>
      </c>
      <c r="M31" s="37">
        <f t="shared" ca="1" si="11"/>
        <v>5.5</v>
      </c>
      <c r="N31" s="37">
        <f t="shared" ca="1" si="11"/>
        <v>5.5</v>
      </c>
      <c r="O31" s="53"/>
      <c r="P31" s="30"/>
      <c r="Q31" s="31" t="str">
        <f t="shared" si="2"/>
        <v>Boondooma Dam</v>
      </c>
      <c r="R31" s="35" t="s">
        <v>116</v>
      </c>
      <c r="S31" s="31" t="str">
        <f t="shared" ca="1" si="3"/>
        <v>BODA!$J$25:$T$25</v>
      </c>
      <c r="T31" s="31" t="str">
        <f t="shared" ca="1" si="4"/>
        <v>BODA!$U$25:$AQ$25</v>
      </c>
      <c r="U31" s="31" t="str">
        <f t="shared" ca="1" si="5"/>
        <v>BODA!$J$26:$T$26</v>
      </c>
      <c r="V31" s="31" t="str">
        <f t="shared" ca="1" si="6"/>
        <v>BODA!$U$26:$AQ$26</v>
      </c>
      <c r="W31" s="31"/>
      <c r="X31" s="31"/>
      <c r="Y31" s="31"/>
      <c r="Z31" s="31"/>
      <c r="AA31" s="30" t="s">
        <v>117</v>
      </c>
      <c r="AB31" s="30" t="s">
        <v>116</v>
      </c>
      <c r="AC31" s="30" t="str">
        <f t="shared" si="12"/>
        <v/>
      </c>
    </row>
    <row r="32" spans="1:29" customFormat="1" x14ac:dyDescent="0.25">
      <c r="A32" s="30"/>
      <c r="B32" s="38" t="s">
        <v>118</v>
      </c>
      <c r="C32" s="30" t="s">
        <v>19</v>
      </c>
      <c r="D32" s="30"/>
      <c r="E32" s="37">
        <f t="shared" ca="1" si="10"/>
        <v>39.799999999999997</v>
      </c>
      <c r="F32" s="37">
        <f t="shared" ca="1" si="10"/>
        <v>39.799999999999997</v>
      </c>
      <c r="G32" s="37">
        <f t="shared" ca="1" si="10"/>
        <v>39.799999999999997</v>
      </c>
      <c r="H32" s="37">
        <f t="shared" ca="1" si="10"/>
        <v>39.799999999999997</v>
      </c>
      <c r="I32" s="37">
        <f t="shared" ca="1" si="10"/>
        <v>39.799999999999997</v>
      </c>
      <c r="J32" s="37">
        <f t="shared" ca="1" si="11"/>
        <v>44.4</v>
      </c>
      <c r="K32" s="37">
        <f t="shared" ca="1" si="11"/>
        <v>44.4</v>
      </c>
      <c r="L32" s="37">
        <f t="shared" ca="1" si="11"/>
        <v>44.4</v>
      </c>
      <c r="M32" s="37">
        <f t="shared" ca="1" si="11"/>
        <v>44.4</v>
      </c>
      <c r="N32" s="37">
        <f t="shared" ca="1" si="11"/>
        <v>44.4</v>
      </c>
      <c r="O32" s="53"/>
      <c r="P32" s="30"/>
      <c r="Q32" s="31" t="str">
        <f t="shared" si="2"/>
        <v>Bowen</v>
      </c>
      <c r="R32" s="35" t="s">
        <v>119</v>
      </c>
      <c r="S32" s="31" t="str">
        <f t="shared" ca="1" si="3"/>
        <v>BOWE!$J$25:$T$25</v>
      </c>
      <c r="T32" s="31" t="str">
        <f t="shared" ca="1" si="4"/>
        <v>BOWE!$U$25:$AQ$25</v>
      </c>
      <c r="U32" s="31" t="str">
        <f t="shared" ca="1" si="5"/>
        <v>BOWE!$J$26:$T$26</v>
      </c>
      <c r="V32" s="31" t="str">
        <f t="shared" ca="1" si="6"/>
        <v>BOWE!$U$26:$AQ$26</v>
      </c>
      <c r="W32" s="31"/>
      <c r="X32" s="31"/>
      <c r="Y32" s="31"/>
      <c r="Z32" s="31"/>
      <c r="AA32" s="30" t="s">
        <v>120</v>
      </c>
      <c r="AB32" s="30" t="s">
        <v>119</v>
      </c>
      <c r="AC32" s="30" t="str">
        <f t="shared" si="12"/>
        <v/>
      </c>
    </row>
    <row r="33" spans="1:29" customFormat="1" x14ac:dyDescent="0.25">
      <c r="A33" s="30"/>
      <c r="B33" s="38" t="s">
        <v>121</v>
      </c>
      <c r="C33" s="30" t="s">
        <v>19</v>
      </c>
      <c r="D33" s="30"/>
      <c r="E33" s="37">
        <f t="shared" ca="1" si="10"/>
        <v>26</v>
      </c>
      <c r="F33" s="37">
        <f t="shared" ca="1" si="10"/>
        <v>26</v>
      </c>
      <c r="G33" s="37">
        <f t="shared" ca="1" si="10"/>
        <v>26</v>
      </c>
      <c r="H33" s="37">
        <f t="shared" ca="1" si="10"/>
        <v>26</v>
      </c>
      <c r="I33" s="37">
        <f t="shared" ca="1" si="10"/>
        <v>26</v>
      </c>
      <c r="J33" s="37">
        <f t="shared" ca="1" si="11"/>
        <v>29.9</v>
      </c>
      <c r="K33" s="37">
        <f t="shared" ca="1" si="11"/>
        <v>29.9</v>
      </c>
      <c r="L33" s="37">
        <f t="shared" ca="1" si="11"/>
        <v>29.9</v>
      </c>
      <c r="M33" s="37">
        <f t="shared" ca="1" si="11"/>
        <v>29.9</v>
      </c>
      <c r="N33" s="37">
        <f t="shared" ca="1" si="11"/>
        <v>29.9</v>
      </c>
      <c r="O33" s="53"/>
      <c r="P33" s="30"/>
      <c r="Q33" s="31" t="str">
        <f t="shared" si="2"/>
        <v>Boyne Residential</v>
      </c>
      <c r="R33" s="35" t="s">
        <v>122</v>
      </c>
      <c r="S33" s="31" t="str">
        <f t="shared" ca="1" si="3"/>
        <v>BORE!$J$25:$T$25</v>
      </c>
      <c r="T33" s="31" t="str">
        <f t="shared" ca="1" si="4"/>
        <v>BORE!$U$25:$AQ$25</v>
      </c>
      <c r="U33" s="31" t="str">
        <f t="shared" ca="1" si="5"/>
        <v>BORE!$J$26:$T$26</v>
      </c>
      <c r="V33" s="31" t="str">
        <f t="shared" ca="1" si="6"/>
        <v>BORE!$U$26:$AQ$26</v>
      </c>
      <c r="W33" s="31"/>
      <c r="X33" s="31"/>
      <c r="Y33" s="31"/>
      <c r="Z33" s="31"/>
      <c r="AA33" s="30" t="s">
        <v>123</v>
      </c>
      <c r="AB33" s="30" t="s">
        <v>122</v>
      </c>
      <c r="AC33" s="30" t="str">
        <f t="shared" si="12"/>
        <v/>
      </c>
    </row>
    <row r="34" spans="1:29" customFormat="1" x14ac:dyDescent="0.25">
      <c r="A34" s="30"/>
      <c r="B34" s="38" t="s">
        <v>124</v>
      </c>
      <c r="C34" s="30" t="s">
        <v>59</v>
      </c>
      <c r="D34" s="30"/>
      <c r="E34" s="37">
        <f t="shared" ref="E34:I43" ca="1" si="13">IF(AND($S34&lt;&gt;"", $U34&lt;&gt;"", $E$2&lt;&gt;"", $E$2&lt;&gt;"-"), IF(INDEX(INDIRECT($U34), MATCH(E$5, INDIRECT($S34), 0))&lt;&gt;"", IF(ISNUMBER(INDEX(INDIRECT($U34), MATCH(E$5, INDIRECT($S34), 0))), ROUND(INDEX(INDIRECT($U34), MATCH(E$5, INDIRECT($S34), 0)), 1), IF($E$2="Meets Security Standard", PROPER(INDEX(INDIRECT($U34), MATCH(E$5, INDIRECT($S34), 0))), INDEX(INDIRECT($U34), MATCH(E$5, INDIRECT($S34), 0)))), ""), "")</f>
        <v>223.1</v>
      </c>
      <c r="F34" s="37">
        <f t="shared" ca="1" si="13"/>
        <v>223.1</v>
      </c>
      <c r="G34" s="37">
        <f t="shared" ca="1" si="13"/>
        <v>223.1</v>
      </c>
      <c r="H34" s="37">
        <f t="shared" ca="1" si="13"/>
        <v>223.1</v>
      </c>
      <c r="I34" s="37">
        <f t="shared" ca="1" si="13"/>
        <v>223.1</v>
      </c>
      <c r="J34" s="37">
        <f t="shared" ref="J34:N43" ca="1" si="14">IF(AND($T34&lt;&gt;"", $V34&lt;&gt;"", $E$2&lt;&gt;"", $E$2&lt;&gt;"-"), IF(INDEX(INDIRECT($V34), MATCH(TEXT(J$5, "????"), INDIRECT($T34), 0))&lt;&gt;"", IF(INDEX(INDIRECT($V34), MATCH(TEXT(J$5, "????"), INDIRECT($T34), 0))&lt;&gt;"", IF(ISNUMBER(INDEX(INDIRECT($V34), MATCH(TEXT(J$5, "????"), INDIRECT($T34), 0))), ROUND(INDEX(INDIRECT($V34), MATCH(TEXT(J$5, "????"), INDIRECT($T34), 0)), 1), IF($E$2="Meets Security Standard", PROPER(INDEX(INDIRECT($V34), MATCH(TEXT(J$5, "????"), INDIRECT($T34), 0))), INDEX(INDIRECT($V34), MATCH(TEXT(J$5, "????"), INDIRECT($T34), 0)))), ""), ""), "")</f>
        <v>241.4</v>
      </c>
      <c r="K34" s="37">
        <f t="shared" ca="1" si="14"/>
        <v>241.4</v>
      </c>
      <c r="L34" s="37">
        <f t="shared" ca="1" si="14"/>
        <v>241.4</v>
      </c>
      <c r="M34" s="37">
        <f t="shared" ca="1" si="14"/>
        <v>241.4</v>
      </c>
      <c r="N34" s="37">
        <f t="shared" ca="1" si="14"/>
        <v>241.4</v>
      </c>
      <c r="O34" s="53"/>
      <c r="P34" s="30"/>
      <c r="Q34" s="31" t="str">
        <f t="shared" si="2"/>
        <v>Broadlea BSP</v>
      </c>
      <c r="R34" s="35" t="s">
        <v>125</v>
      </c>
      <c r="S34" s="31" t="str">
        <f t="shared" ca="1" si="3"/>
        <v>'T198'!$I$23:$S$23</v>
      </c>
      <c r="T34" s="31" t="str">
        <f t="shared" ca="1" si="4"/>
        <v>'T198'!$T$23:$AQ$23</v>
      </c>
      <c r="U34" s="31" t="str">
        <f t="shared" ca="1" si="5"/>
        <v>'T198'!$I$24:$S$24</v>
      </c>
      <c r="V34" s="31" t="str">
        <f t="shared" ca="1" si="6"/>
        <v>'T198'!$T$24:$AQ$24</v>
      </c>
      <c r="W34" s="31"/>
      <c r="X34" s="31"/>
      <c r="Y34" s="31"/>
      <c r="Z34" s="31"/>
      <c r="AA34" s="30" t="s">
        <v>126</v>
      </c>
      <c r="AB34" s="30" t="s">
        <v>125</v>
      </c>
      <c r="AC34" s="30" t="str">
        <f t="shared" si="12"/>
        <v/>
      </c>
    </row>
    <row r="35" spans="1:29" customFormat="1" x14ac:dyDescent="0.25">
      <c r="A35" s="30"/>
      <c r="B35" s="17" t="s">
        <v>127</v>
      </c>
      <c r="C35" s="30" t="s">
        <v>19</v>
      </c>
      <c r="D35" s="30"/>
      <c r="E35" s="37">
        <f t="shared" ca="1" si="13"/>
        <v>16.5</v>
      </c>
      <c r="F35" s="37">
        <f t="shared" ca="1" si="13"/>
        <v>16.5</v>
      </c>
      <c r="G35" s="37">
        <f t="shared" ca="1" si="13"/>
        <v>16.5</v>
      </c>
      <c r="H35" s="37">
        <f t="shared" ca="1" si="13"/>
        <v>16.5</v>
      </c>
      <c r="I35" s="37">
        <f t="shared" ca="1" si="13"/>
        <v>16.5</v>
      </c>
      <c r="J35" s="37">
        <f t="shared" ca="1" si="14"/>
        <v>11</v>
      </c>
      <c r="K35" s="37">
        <f t="shared" ca="1" si="14"/>
        <v>16.5</v>
      </c>
      <c r="L35" s="37">
        <f t="shared" ca="1" si="14"/>
        <v>16.5</v>
      </c>
      <c r="M35" s="37">
        <f t="shared" ca="1" si="14"/>
        <v>16.5</v>
      </c>
      <c r="N35" s="37">
        <f t="shared" ca="1" si="14"/>
        <v>16.5</v>
      </c>
      <c r="O35" s="53"/>
      <c r="P35" s="30"/>
      <c r="Q35" s="31" t="str">
        <f t="shared" si="2"/>
        <v>Broxburn</v>
      </c>
      <c r="R35" s="35" t="s">
        <v>128</v>
      </c>
      <c r="S35" s="31" t="str">
        <f t="shared" ca="1" si="3"/>
        <v>BROX!$J$25:$T$25</v>
      </c>
      <c r="T35" s="31" t="str">
        <f t="shared" ca="1" si="4"/>
        <v>BROX!$U$25:$AQ$25</v>
      </c>
      <c r="U35" s="31" t="str">
        <f t="shared" ca="1" si="5"/>
        <v>BROX!$J$26:$T$26</v>
      </c>
      <c r="V35" s="31" t="str">
        <f t="shared" ca="1" si="6"/>
        <v>BROX!$U$26:$AQ$26</v>
      </c>
      <c r="W35" s="31"/>
      <c r="X35" s="31"/>
      <c r="Y35" s="31"/>
      <c r="Z35" s="31"/>
      <c r="AA35" s="30" t="s">
        <v>129</v>
      </c>
      <c r="AB35" s="30" t="s">
        <v>128</v>
      </c>
      <c r="AC35" s="30" t="str">
        <f t="shared" si="12"/>
        <v/>
      </c>
    </row>
    <row r="36" spans="1:29" customFormat="1" x14ac:dyDescent="0.25">
      <c r="A36" s="30"/>
      <c r="B36" s="38" t="s">
        <v>130</v>
      </c>
      <c r="C36" s="30" t="s">
        <v>19</v>
      </c>
      <c r="D36" s="30"/>
      <c r="E36" s="37">
        <f t="shared" ca="1" si="13"/>
        <v>14.2</v>
      </c>
      <c r="F36" s="37">
        <f t="shared" ca="1" si="13"/>
        <v>14.2</v>
      </c>
      <c r="G36" s="37">
        <f t="shared" ca="1" si="13"/>
        <v>14.2</v>
      </c>
      <c r="H36" s="37">
        <f t="shared" ca="1" si="13"/>
        <v>14.2</v>
      </c>
      <c r="I36" s="37">
        <f t="shared" ca="1" si="13"/>
        <v>14.2</v>
      </c>
      <c r="J36" s="37">
        <f t="shared" ca="1" si="14"/>
        <v>15</v>
      </c>
      <c r="K36" s="37">
        <f t="shared" ca="1" si="14"/>
        <v>15</v>
      </c>
      <c r="L36" s="37">
        <f t="shared" ca="1" si="14"/>
        <v>15</v>
      </c>
      <c r="M36" s="37">
        <f t="shared" ca="1" si="14"/>
        <v>15</v>
      </c>
      <c r="N36" s="37">
        <f t="shared" ca="1" si="14"/>
        <v>15</v>
      </c>
      <c r="O36" s="53"/>
      <c r="P36" s="30"/>
      <c r="Q36" s="31" t="str">
        <f t="shared" si="2"/>
        <v>Bullyard</v>
      </c>
      <c r="R36" s="35" t="s">
        <v>131</v>
      </c>
      <c r="S36" s="31" t="str">
        <f t="shared" ca="1" si="3"/>
        <v>BULL!$J$25:$T$25</v>
      </c>
      <c r="T36" s="31" t="str">
        <f t="shared" ca="1" si="4"/>
        <v>BULL!$U$25:$AQ$25</v>
      </c>
      <c r="U36" s="31" t="str">
        <f t="shared" ca="1" si="5"/>
        <v>BULL!$J$26:$T$26</v>
      </c>
      <c r="V36" s="31" t="str">
        <f t="shared" ca="1" si="6"/>
        <v>BULL!$U$26:$AQ$26</v>
      </c>
      <c r="W36" s="31"/>
      <c r="X36" s="31"/>
      <c r="Y36" s="31"/>
      <c r="Z36" s="31"/>
      <c r="AA36" s="30" t="s">
        <v>132</v>
      </c>
      <c r="AB36" s="30" t="s">
        <v>131</v>
      </c>
      <c r="AC36" s="30" t="str">
        <f t="shared" si="12"/>
        <v/>
      </c>
    </row>
    <row r="37" spans="1:29" customFormat="1" x14ac:dyDescent="0.25">
      <c r="A37" s="30"/>
      <c r="B37" s="38" t="s">
        <v>133</v>
      </c>
      <c r="C37" s="30" t="s">
        <v>59</v>
      </c>
      <c r="D37" s="30"/>
      <c r="E37" s="37">
        <f t="shared" ca="1" si="13"/>
        <v>226.4</v>
      </c>
      <c r="F37" s="37">
        <f t="shared" ca="1" si="13"/>
        <v>226.4</v>
      </c>
      <c r="G37" s="37">
        <f t="shared" ca="1" si="13"/>
        <v>226.4</v>
      </c>
      <c r="H37" s="37">
        <f t="shared" ca="1" si="13"/>
        <v>226.4</v>
      </c>
      <c r="I37" s="37">
        <f t="shared" ca="1" si="13"/>
        <v>226.4</v>
      </c>
      <c r="J37" s="37">
        <f t="shared" ca="1" si="14"/>
        <v>250.8</v>
      </c>
      <c r="K37" s="37">
        <f t="shared" ca="1" si="14"/>
        <v>250.8</v>
      </c>
      <c r="L37" s="37">
        <f t="shared" ca="1" si="14"/>
        <v>250.8</v>
      </c>
      <c r="M37" s="37">
        <f t="shared" ca="1" si="14"/>
        <v>250.8</v>
      </c>
      <c r="N37" s="37">
        <f t="shared" ca="1" si="14"/>
        <v>250.8</v>
      </c>
      <c r="O37" s="53"/>
      <c r="P37" s="30"/>
      <c r="Q37" s="31" t="str">
        <f t="shared" si="2"/>
        <v>Bundaberg BSP</v>
      </c>
      <c r="R37" s="35" t="s">
        <v>134</v>
      </c>
      <c r="S37" s="31" t="str">
        <f t="shared" ca="1" si="3"/>
        <v>BUND!$I$23:$S$23</v>
      </c>
      <c r="T37" s="31" t="str">
        <f t="shared" ca="1" si="4"/>
        <v>BUND!$T$23:$AQ$23</v>
      </c>
      <c r="U37" s="31" t="str">
        <f t="shared" ca="1" si="5"/>
        <v>BUND!$I$24:$S$24</v>
      </c>
      <c r="V37" s="31" t="str">
        <f t="shared" ca="1" si="6"/>
        <v>BUND!$T$24:$AQ$24</v>
      </c>
      <c r="W37" s="31"/>
      <c r="X37" s="31"/>
      <c r="Y37" s="31"/>
      <c r="Z37" s="31"/>
      <c r="AA37" s="30" t="s">
        <v>135</v>
      </c>
      <c r="AB37" s="30" t="s">
        <v>134</v>
      </c>
      <c r="AC37" s="30" t="str">
        <f t="shared" si="12"/>
        <v/>
      </c>
    </row>
    <row r="38" spans="1:29" customFormat="1" x14ac:dyDescent="0.25">
      <c r="A38" s="30"/>
      <c r="B38" s="38" t="s">
        <v>136</v>
      </c>
      <c r="C38" s="30" t="s">
        <v>19</v>
      </c>
      <c r="D38" s="30"/>
      <c r="E38" s="37">
        <f t="shared" ca="1" si="13"/>
        <v>80.3</v>
      </c>
      <c r="F38" s="37">
        <f t="shared" ca="1" si="13"/>
        <v>80.3</v>
      </c>
      <c r="G38" s="37">
        <f t="shared" ca="1" si="13"/>
        <v>80.3</v>
      </c>
      <c r="H38" s="37">
        <f t="shared" ca="1" si="13"/>
        <v>80.3</v>
      </c>
      <c r="I38" s="37">
        <f t="shared" ca="1" si="13"/>
        <v>80.3</v>
      </c>
      <c r="J38" s="37">
        <f t="shared" ca="1" si="14"/>
        <v>87.4</v>
      </c>
      <c r="K38" s="37">
        <f t="shared" ca="1" si="14"/>
        <v>87.4</v>
      </c>
      <c r="L38" s="37">
        <f t="shared" ca="1" si="14"/>
        <v>87.4</v>
      </c>
      <c r="M38" s="37">
        <f t="shared" ca="1" si="14"/>
        <v>87.4</v>
      </c>
      <c r="N38" s="37">
        <f t="shared" ca="1" si="14"/>
        <v>87.4</v>
      </c>
      <c r="O38" s="53"/>
      <c r="P38" s="30"/>
      <c r="Q38" s="31" t="str">
        <f t="shared" si="2"/>
        <v>Bundaberg Central</v>
      </c>
      <c r="R38" s="35" t="s">
        <v>137</v>
      </c>
      <c r="S38" s="31" t="str">
        <f t="shared" ca="1" si="3"/>
        <v>BUCE!$J$25:$T$25</v>
      </c>
      <c r="T38" s="31" t="str">
        <f t="shared" ca="1" si="4"/>
        <v>BUCE!$U$25:$AQ$25</v>
      </c>
      <c r="U38" s="31" t="str">
        <f t="shared" ca="1" si="5"/>
        <v>BUCE!$J$26:$T$26</v>
      </c>
      <c r="V38" s="31" t="str">
        <f t="shared" ca="1" si="6"/>
        <v>BUCE!$U$26:$AQ$26</v>
      </c>
      <c r="W38" s="31"/>
      <c r="X38" s="31"/>
      <c r="Y38" s="31"/>
      <c r="Z38" s="31"/>
      <c r="AA38" s="30" t="s">
        <v>138</v>
      </c>
      <c r="AB38" s="30" t="s">
        <v>137</v>
      </c>
      <c r="AC38" s="30" t="str">
        <f t="shared" si="12"/>
        <v/>
      </c>
    </row>
    <row r="39" spans="1:29" customFormat="1" x14ac:dyDescent="0.25">
      <c r="A39" s="30"/>
      <c r="B39" s="38" t="s">
        <v>139</v>
      </c>
      <c r="C39" s="30" t="s">
        <v>19</v>
      </c>
      <c r="D39" s="30"/>
      <c r="E39" s="37">
        <f t="shared" ca="1" si="13"/>
        <v>6.9</v>
      </c>
      <c r="F39" s="37">
        <f t="shared" ca="1" si="13"/>
        <v>6.9</v>
      </c>
      <c r="G39" s="37">
        <f t="shared" ca="1" si="13"/>
        <v>6.9</v>
      </c>
      <c r="H39" s="37">
        <f t="shared" ca="1" si="13"/>
        <v>6.9</v>
      </c>
      <c r="I39" s="37">
        <f t="shared" ca="1" si="13"/>
        <v>6.9</v>
      </c>
      <c r="J39" s="37">
        <f t="shared" ca="1" si="14"/>
        <v>8.6</v>
      </c>
      <c r="K39" s="37">
        <f t="shared" ca="1" si="14"/>
        <v>8.6</v>
      </c>
      <c r="L39" s="37">
        <f t="shared" ca="1" si="14"/>
        <v>8.6</v>
      </c>
      <c r="M39" s="37">
        <f t="shared" ca="1" si="14"/>
        <v>8.6</v>
      </c>
      <c r="N39" s="37">
        <f t="shared" ca="1" si="14"/>
        <v>8.6</v>
      </c>
      <c r="O39" s="53"/>
      <c r="P39" s="30"/>
      <c r="Q39" s="31" t="str">
        <f t="shared" si="2"/>
        <v>Caboonbah</v>
      </c>
      <c r="R39" s="35" t="s">
        <v>140</v>
      </c>
      <c r="S39" s="31" t="str">
        <f t="shared" ca="1" si="3"/>
        <v>CABO!$J$25:$T$25</v>
      </c>
      <c r="T39" s="31" t="str">
        <f t="shared" ca="1" si="4"/>
        <v>CABO!$U$25:$AQ$25</v>
      </c>
      <c r="U39" s="31" t="str">
        <f t="shared" ca="1" si="5"/>
        <v>CABO!$J$26:$T$26</v>
      </c>
      <c r="V39" s="31" t="str">
        <f t="shared" ca="1" si="6"/>
        <v>CABO!$U$26:$AQ$26</v>
      </c>
      <c r="W39" s="31"/>
      <c r="X39" s="31"/>
      <c r="Y39" s="31"/>
      <c r="Z39" s="31"/>
      <c r="AA39" s="30"/>
      <c r="AB39" s="30"/>
      <c r="AC39" s="30" t="str">
        <f t="shared" si="12"/>
        <v>MISMATCH</v>
      </c>
    </row>
    <row r="40" spans="1:29" customFormat="1" x14ac:dyDescent="0.25">
      <c r="A40" s="30"/>
      <c r="B40" s="38" t="s">
        <v>141</v>
      </c>
      <c r="C40" s="30" t="s">
        <v>19</v>
      </c>
      <c r="D40" s="30"/>
      <c r="E40" s="37">
        <f t="shared" ca="1" si="13"/>
        <v>182.3</v>
      </c>
      <c r="F40" s="37">
        <f t="shared" ca="1" si="13"/>
        <v>182.3</v>
      </c>
      <c r="G40" s="37">
        <f t="shared" ca="1" si="13"/>
        <v>182.3</v>
      </c>
      <c r="H40" s="37">
        <f t="shared" ca="1" si="13"/>
        <v>182.3</v>
      </c>
      <c r="I40" s="37">
        <f t="shared" ca="1" si="13"/>
        <v>182.3</v>
      </c>
      <c r="J40" s="37">
        <f t="shared" ca="1" si="14"/>
        <v>187.9</v>
      </c>
      <c r="K40" s="37">
        <f t="shared" ca="1" si="14"/>
        <v>187.9</v>
      </c>
      <c r="L40" s="37">
        <f t="shared" ca="1" si="14"/>
        <v>187.9</v>
      </c>
      <c r="M40" s="37">
        <f t="shared" ca="1" si="14"/>
        <v>187.9</v>
      </c>
      <c r="N40" s="37">
        <f t="shared" ca="1" si="14"/>
        <v>187.9</v>
      </c>
      <c r="O40" s="53"/>
      <c r="P40" s="30"/>
      <c r="Q40" s="31" t="str">
        <f t="shared" si="2"/>
        <v>Cairns City</v>
      </c>
      <c r="R40" s="35" t="s">
        <v>142</v>
      </c>
      <c r="S40" s="31" t="str">
        <f t="shared" ca="1" si="3"/>
        <v>CACI!$J$25:$T$25</v>
      </c>
      <c r="T40" s="31" t="str">
        <f t="shared" ca="1" si="4"/>
        <v>CACI!$U$25:$AQ$25</v>
      </c>
      <c r="U40" s="31" t="str">
        <f t="shared" ca="1" si="5"/>
        <v>CACI!$J$26:$T$26</v>
      </c>
      <c r="V40" s="31" t="str">
        <f t="shared" ca="1" si="6"/>
        <v>CACI!$U$26:$AQ$26</v>
      </c>
      <c r="W40" s="31"/>
      <c r="X40" s="31"/>
      <c r="Y40" s="31"/>
      <c r="Z40" s="31"/>
      <c r="AA40" s="30" t="s">
        <v>143</v>
      </c>
      <c r="AB40" s="30" t="s">
        <v>142</v>
      </c>
      <c r="AC40" s="30" t="str">
        <f t="shared" si="12"/>
        <v/>
      </c>
    </row>
    <row r="41" spans="1:29" customFormat="1" x14ac:dyDescent="0.25">
      <c r="A41" s="30"/>
      <c r="B41" s="38" t="s">
        <v>144</v>
      </c>
      <c r="C41" s="30" t="s">
        <v>19</v>
      </c>
      <c r="D41" s="30"/>
      <c r="E41" s="37">
        <f t="shared" ca="1" si="13"/>
        <v>142.80000000000001</v>
      </c>
      <c r="F41" s="37">
        <f t="shared" ca="1" si="13"/>
        <v>142.80000000000001</v>
      </c>
      <c r="G41" s="37">
        <f t="shared" ca="1" si="13"/>
        <v>142.80000000000001</v>
      </c>
      <c r="H41" s="37">
        <f t="shared" ca="1" si="13"/>
        <v>142.80000000000001</v>
      </c>
      <c r="I41" s="37">
        <f t="shared" ca="1" si="13"/>
        <v>142.80000000000001</v>
      </c>
      <c r="J41" s="37">
        <f t="shared" ca="1" si="14"/>
        <v>147.1</v>
      </c>
      <c r="K41" s="37">
        <f t="shared" ca="1" si="14"/>
        <v>147.1</v>
      </c>
      <c r="L41" s="37">
        <f t="shared" ca="1" si="14"/>
        <v>147.1</v>
      </c>
      <c r="M41" s="37">
        <f t="shared" ca="1" si="14"/>
        <v>147.1</v>
      </c>
      <c r="N41" s="37">
        <f t="shared" ca="1" si="14"/>
        <v>147.1</v>
      </c>
      <c r="O41" s="53"/>
      <c r="P41" s="30"/>
      <c r="Q41" s="31" t="str">
        <f t="shared" si="2"/>
        <v>Cairns North</v>
      </c>
      <c r="R41" s="35" t="s">
        <v>145</v>
      </c>
      <c r="S41" s="31" t="str">
        <f t="shared" ca="1" si="3"/>
        <v>CANO!$J$25:$T$25</v>
      </c>
      <c r="T41" s="31" t="str">
        <f t="shared" ca="1" si="4"/>
        <v>CANO!$U$25:$AQ$25</v>
      </c>
      <c r="U41" s="31" t="str">
        <f t="shared" ca="1" si="5"/>
        <v>CANO!$J$26:$T$26</v>
      </c>
      <c r="V41" s="31" t="str">
        <f t="shared" ca="1" si="6"/>
        <v>CANO!$U$26:$AQ$26</v>
      </c>
      <c r="W41" s="31"/>
      <c r="X41" s="31"/>
      <c r="Y41" s="31"/>
      <c r="Z41" s="31"/>
      <c r="AA41" s="30" t="s">
        <v>146</v>
      </c>
      <c r="AB41" s="30" t="s">
        <v>145</v>
      </c>
      <c r="AC41" s="30" t="str">
        <f t="shared" si="12"/>
        <v/>
      </c>
    </row>
    <row r="42" spans="1:29" customFormat="1" x14ac:dyDescent="0.25">
      <c r="A42" s="30"/>
      <c r="B42" s="38" t="s">
        <v>147</v>
      </c>
      <c r="C42" s="30" t="s">
        <v>19</v>
      </c>
      <c r="D42" s="30"/>
      <c r="E42" s="37">
        <f t="shared" ca="1" si="13"/>
        <v>11</v>
      </c>
      <c r="F42" s="37">
        <f t="shared" ca="1" si="13"/>
        <v>11</v>
      </c>
      <c r="G42" s="37">
        <f t="shared" ca="1" si="13"/>
        <v>11</v>
      </c>
      <c r="H42" s="37">
        <f t="shared" ca="1" si="13"/>
        <v>11</v>
      </c>
      <c r="I42" s="37">
        <f t="shared" ca="1" si="13"/>
        <v>11</v>
      </c>
      <c r="J42" s="37">
        <f t="shared" ca="1" si="14"/>
        <v>12</v>
      </c>
      <c r="K42" s="37">
        <f t="shared" ca="1" si="14"/>
        <v>12</v>
      </c>
      <c r="L42" s="37">
        <f t="shared" ca="1" si="14"/>
        <v>12</v>
      </c>
      <c r="M42" s="37">
        <f t="shared" ca="1" si="14"/>
        <v>12</v>
      </c>
      <c r="N42" s="37">
        <f t="shared" ca="1" si="14"/>
        <v>12</v>
      </c>
      <c r="O42" s="53"/>
      <c r="P42" s="30"/>
      <c r="Q42" s="31" t="str">
        <f t="shared" si="2"/>
        <v>Calen</v>
      </c>
      <c r="R42" s="35" t="s">
        <v>148</v>
      </c>
      <c r="S42" s="31" t="str">
        <f t="shared" ca="1" si="3"/>
        <v>CALE!$J$25:$T$25</v>
      </c>
      <c r="T42" s="31" t="str">
        <f t="shared" ca="1" si="4"/>
        <v>CALE!$U$25:$AQ$25</v>
      </c>
      <c r="U42" s="31" t="str">
        <f t="shared" ca="1" si="5"/>
        <v>CALE!$J$26:$T$26</v>
      </c>
      <c r="V42" s="31" t="str">
        <f t="shared" ca="1" si="6"/>
        <v>CALE!$U$26:$AQ$26</v>
      </c>
      <c r="W42" s="31"/>
      <c r="X42" s="31"/>
      <c r="Y42" s="31"/>
      <c r="Z42" s="31"/>
      <c r="AA42" s="30" t="s">
        <v>149</v>
      </c>
      <c r="AB42" s="30" t="s">
        <v>148</v>
      </c>
      <c r="AC42" s="30" t="str">
        <f t="shared" si="12"/>
        <v/>
      </c>
    </row>
    <row r="43" spans="1:29" customFormat="1" x14ac:dyDescent="0.25">
      <c r="A43" s="30"/>
      <c r="B43" s="38" t="s">
        <v>150</v>
      </c>
      <c r="C43" s="30" t="s">
        <v>19</v>
      </c>
      <c r="D43" s="30"/>
      <c r="E43" s="37">
        <f t="shared" ca="1" si="13"/>
        <v>26.7</v>
      </c>
      <c r="F43" s="37">
        <f t="shared" ca="1" si="13"/>
        <v>26.7</v>
      </c>
      <c r="G43" s="37">
        <f t="shared" ca="1" si="13"/>
        <v>26.7</v>
      </c>
      <c r="H43" s="37">
        <f t="shared" ca="1" si="13"/>
        <v>26.7</v>
      </c>
      <c r="I43" s="37">
        <f t="shared" ca="1" si="13"/>
        <v>26.7</v>
      </c>
      <c r="J43" s="37">
        <f t="shared" ca="1" si="14"/>
        <v>29.9</v>
      </c>
      <c r="K43" s="37">
        <f t="shared" ca="1" si="14"/>
        <v>29.9</v>
      </c>
      <c r="L43" s="37">
        <f t="shared" ca="1" si="14"/>
        <v>29.9</v>
      </c>
      <c r="M43" s="37">
        <f t="shared" ca="1" si="14"/>
        <v>29.9</v>
      </c>
      <c r="N43" s="37">
        <f t="shared" ca="1" si="14"/>
        <v>29.9</v>
      </c>
      <c r="O43" s="53"/>
      <c r="P43" s="30"/>
      <c r="Q43" s="31" t="str">
        <f t="shared" si="2"/>
        <v>Calliope</v>
      </c>
      <c r="R43" s="35" t="s">
        <v>151</v>
      </c>
      <c r="S43" s="31" t="str">
        <f t="shared" ca="1" si="3"/>
        <v>CALL!$J$25:$T$25</v>
      </c>
      <c r="T43" s="31" t="str">
        <f t="shared" ca="1" si="4"/>
        <v>CALL!$U$25:$AQ$25</v>
      </c>
      <c r="U43" s="31" t="str">
        <f t="shared" ca="1" si="5"/>
        <v>CALL!$J$26:$T$26</v>
      </c>
      <c r="V43" s="31" t="str">
        <f t="shared" ca="1" si="6"/>
        <v>CALL!$U$26:$AQ$26</v>
      </c>
      <c r="W43" s="31"/>
      <c r="X43" s="31"/>
      <c r="Y43" s="31"/>
      <c r="Z43" s="31"/>
      <c r="AA43" s="30" t="s">
        <v>152</v>
      </c>
      <c r="AB43" s="30" t="s">
        <v>151</v>
      </c>
      <c r="AC43" s="30" t="str">
        <f t="shared" si="12"/>
        <v/>
      </c>
    </row>
    <row r="44" spans="1:29" customFormat="1" x14ac:dyDescent="0.25">
      <c r="A44" s="30"/>
      <c r="B44" s="38" t="s">
        <v>153</v>
      </c>
      <c r="C44" s="30" t="s">
        <v>19</v>
      </c>
      <c r="D44" s="30"/>
      <c r="E44" s="37">
        <f t="shared" ref="E44:I52" ca="1" si="15">IF(AND($S44&lt;&gt;"", $U44&lt;&gt;"", $E$2&lt;&gt;"", $E$2&lt;&gt;"-"), IF(INDEX(INDIRECT($U44), MATCH(E$5, INDIRECT($S44), 0))&lt;&gt;"", IF(ISNUMBER(INDEX(INDIRECT($U44), MATCH(E$5, INDIRECT($S44), 0))), ROUND(INDEX(INDIRECT($U44), MATCH(E$5, INDIRECT($S44), 0)), 1), IF($E$2="Meets Security Standard", PROPER(INDEX(INDIRECT($U44), MATCH(E$5, INDIRECT($S44), 0))), INDEX(INDIRECT($U44), MATCH(E$5, INDIRECT($S44), 0)))), ""), "")</f>
        <v>46.3</v>
      </c>
      <c r="F44" s="37">
        <f t="shared" ca="1" si="15"/>
        <v>46.3</v>
      </c>
      <c r="G44" s="37">
        <f t="shared" ca="1" si="15"/>
        <v>46.3</v>
      </c>
      <c r="H44" s="37">
        <f t="shared" ca="1" si="15"/>
        <v>46.3</v>
      </c>
      <c r="I44" s="37">
        <f t="shared" ca="1" si="15"/>
        <v>46.3</v>
      </c>
      <c r="J44" s="37">
        <f t="shared" ref="J44:N52" ca="1" si="16">IF(AND($T44&lt;&gt;"", $V44&lt;&gt;"", $E$2&lt;&gt;"", $E$2&lt;&gt;"-"), IF(INDEX(INDIRECT($V44), MATCH(TEXT(J$5, "????"), INDIRECT($T44), 0))&lt;&gt;"", IF(INDEX(INDIRECT($V44), MATCH(TEXT(J$5, "????"), INDIRECT($T44), 0))&lt;&gt;"", IF(ISNUMBER(INDEX(INDIRECT($V44), MATCH(TEXT(J$5, "????"), INDIRECT($T44), 0))), ROUND(INDEX(INDIRECT($V44), MATCH(TEXT(J$5, "????"), INDIRECT($T44), 0)), 1), IF($E$2="Meets Security Standard", PROPER(INDEX(INDIRECT($V44), MATCH(TEXT(J$5, "????"), INDIRECT($T44), 0))), INDEX(INDIRECT($V44), MATCH(TEXT(J$5, "????"), INDIRECT($T44), 0)))), ""), ""), "")</f>
        <v>54.2</v>
      </c>
      <c r="K44" s="37">
        <f t="shared" ca="1" si="16"/>
        <v>54.2</v>
      </c>
      <c r="L44" s="37">
        <f t="shared" ca="1" si="16"/>
        <v>54.2</v>
      </c>
      <c r="M44" s="37">
        <f t="shared" ca="1" si="16"/>
        <v>54.2</v>
      </c>
      <c r="N44" s="37">
        <f t="shared" ca="1" si="16"/>
        <v>54.2</v>
      </c>
      <c r="O44" s="53"/>
      <c r="P44" s="30"/>
      <c r="Q44" s="31" t="str">
        <f t="shared" si="2"/>
        <v>Canning Street</v>
      </c>
      <c r="R44" s="35" t="s">
        <v>154</v>
      </c>
      <c r="S44" s="31" t="str">
        <f t="shared" ca="1" si="3"/>
        <v>CAST!$J$25:$T$25</v>
      </c>
      <c r="T44" s="31" t="str">
        <f t="shared" ca="1" si="4"/>
        <v>CAST!$U$25:$AQ$25</v>
      </c>
      <c r="U44" s="31" t="str">
        <f t="shared" ca="1" si="5"/>
        <v>CAST!$J$26:$T$26</v>
      </c>
      <c r="V44" s="31" t="str">
        <f t="shared" ca="1" si="6"/>
        <v>CAST!$U$26:$AQ$26</v>
      </c>
      <c r="W44" s="31"/>
      <c r="X44" s="31"/>
      <c r="Y44" s="31"/>
      <c r="Z44" s="31"/>
      <c r="AA44" s="30" t="s">
        <v>155</v>
      </c>
      <c r="AB44" s="30" t="s">
        <v>154</v>
      </c>
      <c r="AC44" s="30" t="str">
        <f t="shared" si="12"/>
        <v/>
      </c>
    </row>
    <row r="45" spans="1:29" customFormat="1" x14ac:dyDescent="0.25">
      <c r="A45" s="30"/>
      <c r="B45" s="38" t="s">
        <v>156</v>
      </c>
      <c r="C45" s="30" t="s">
        <v>19</v>
      </c>
      <c r="D45" s="30"/>
      <c r="E45" s="37">
        <f t="shared" ca="1" si="15"/>
        <v>34.9</v>
      </c>
      <c r="F45" s="37">
        <f t="shared" ca="1" si="15"/>
        <v>34.9</v>
      </c>
      <c r="G45" s="37">
        <f t="shared" ca="1" si="15"/>
        <v>34.9</v>
      </c>
      <c r="H45" s="37">
        <f t="shared" ca="1" si="15"/>
        <v>34.9</v>
      </c>
      <c r="I45" s="37">
        <f t="shared" ca="1" si="15"/>
        <v>34.9</v>
      </c>
      <c r="J45" s="37">
        <f t="shared" ca="1" si="16"/>
        <v>37.799999999999997</v>
      </c>
      <c r="K45" s="37">
        <f t="shared" ca="1" si="16"/>
        <v>37.799999999999997</v>
      </c>
      <c r="L45" s="37">
        <f t="shared" ca="1" si="16"/>
        <v>37.799999999999997</v>
      </c>
      <c r="M45" s="37">
        <f t="shared" ca="1" si="16"/>
        <v>37.799999999999997</v>
      </c>
      <c r="N45" s="37">
        <f t="shared" ca="1" si="16"/>
        <v>37.799999999999997</v>
      </c>
      <c r="O45" s="53"/>
      <c r="P45" s="30"/>
      <c r="Q45" s="31" t="str">
        <f t="shared" si="2"/>
        <v>Cannonvale</v>
      </c>
      <c r="R45" s="35" t="s">
        <v>157</v>
      </c>
      <c r="S45" s="31" t="str">
        <f t="shared" ca="1" si="3"/>
        <v>CANN!$J$25:$T$25</v>
      </c>
      <c r="T45" s="31" t="str">
        <f t="shared" ca="1" si="4"/>
        <v>CANN!$U$25:$AQ$25</v>
      </c>
      <c r="U45" s="31" t="str">
        <f t="shared" ca="1" si="5"/>
        <v>CANN!$J$26:$T$26</v>
      </c>
      <c r="V45" s="31" t="str">
        <f t="shared" ca="1" si="6"/>
        <v>CANN!$U$26:$AQ$26</v>
      </c>
      <c r="W45" s="31"/>
      <c r="X45" s="31"/>
      <c r="Y45" s="31"/>
      <c r="Z45" s="31"/>
      <c r="AA45" s="30" t="s">
        <v>158</v>
      </c>
      <c r="AB45" s="30" t="s">
        <v>157</v>
      </c>
      <c r="AC45" s="30" t="str">
        <f t="shared" si="12"/>
        <v/>
      </c>
    </row>
    <row r="46" spans="1:29" customFormat="1" x14ac:dyDescent="0.25">
      <c r="A46" s="30"/>
      <c r="B46" s="38" t="s">
        <v>159</v>
      </c>
      <c r="C46" s="30" t="s">
        <v>19</v>
      </c>
      <c r="D46" s="30"/>
      <c r="E46" s="37">
        <f t="shared" ca="1" si="15"/>
        <v>4.4000000000000004</v>
      </c>
      <c r="F46" s="37">
        <f t="shared" ca="1" si="15"/>
        <v>4.4000000000000004</v>
      </c>
      <c r="G46" s="37">
        <f t="shared" ca="1" si="15"/>
        <v>4.4000000000000004</v>
      </c>
      <c r="H46" s="37">
        <f t="shared" ca="1" si="15"/>
        <v>4.4000000000000004</v>
      </c>
      <c r="I46" s="37">
        <f t="shared" ca="1" si="15"/>
        <v>4.4000000000000004</v>
      </c>
      <c r="J46" s="37">
        <f t="shared" ca="1" si="16"/>
        <v>4.7</v>
      </c>
      <c r="K46" s="37">
        <f t="shared" ca="1" si="16"/>
        <v>4.7</v>
      </c>
      <c r="L46" s="37">
        <f t="shared" ca="1" si="16"/>
        <v>4.7</v>
      </c>
      <c r="M46" s="37">
        <f t="shared" ca="1" si="16"/>
        <v>4.7</v>
      </c>
      <c r="N46" s="37">
        <f t="shared" ca="1" si="16"/>
        <v>4.7</v>
      </c>
      <c r="O46" s="53"/>
      <c r="P46" s="30"/>
      <c r="Q46" s="31" t="str">
        <f>IF($B46&lt;&gt;"",IF(ISERROR(FIND(" (",$B46))=FALSE, IF(ISERROR(FIND("Skid", MID($B46,1,FIND(" (",$B46)-1)))=FALSE, MID($B46, FIND("(", $B46)+1, FIND(")", $B46)-(FIND("(", $B46)+1)), MID($B46,1,FIND(" (",$B46)-1)),""))</f>
        <v>Cape Ferguson</v>
      </c>
      <c r="R46" s="35" t="s">
        <v>160</v>
      </c>
      <c r="S46" s="31" t="str">
        <f t="shared" ca="1" si="3"/>
        <v>CAFE!$J$25:$T$25</v>
      </c>
      <c r="T46" s="31" t="str">
        <f t="shared" ca="1" si="4"/>
        <v>CAFE!$U$25:$AQ$25</v>
      </c>
      <c r="U46" s="31" t="str">
        <f t="shared" ca="1" si="5"/>
        <v>CAFE!$J$26:$T$26</v>
      </c>
      <c r="V46" s="31" t="str">
        <f t="shared" ca="1" si="6"/>
        <v>CAFE!$U$26:$AQ$26</v>
      </c>
      <c r="W46" s="31"/>
      <c r="X46" s="31"/>
      <c r="Y46" s="31"/>
      <c r="Z46" s="31"/>
      <c r="AA46" s="30" t="s">
        <v>161</v>
      </c>
      <c r="AB46" s="30" t="s">
        <v>160</v>
      </c>
      <c r="AC46" s="30" t="str">
        <f t="shared" si="12"/>
        <v/>
      </c>
    </row>
    <row r="47" spans="1:29" customFormat="1" x14ac:dyDescent="0.25">
      <c r="A47" s="30"/>
      <c r="B47" s="38" t="s">
        <v>162</v>
      </c>
      <c r="C47" s="30" t="s">
        <v>19</v>
      </c>
      <c r="D47" s="30"/>
      <c r="E47" s="37">
        <f t="shared" ca="1" si="15"/>
        <v>1</v>
      </c>
      <c r="F47" s="37">
        <f t="shared" ca="1" si="15"/>
        <v>1</v>
      </c>
      <c r="G47" s="37">
        <f t="shared" ca="1" si="15"/>
        <v>1</v>
      </c>
      <c r="H47" s="37">
        <f t="shared" ca="1" si="15"/>
        <v>1</v>
      </c>
      <c r="I47" s="37">
        <f t="shared" ca="1" si="15"/>
        <v>1</v>
      </c>
      <c r="J47" s="37">
        <f t="shared" ca="1" si="16"/>
        <v>1.1000000000000001</v>
      </c>
      <c r="K47" s="37">
        <f t="shared" ca="1" si="16"/>
        <v>1.1000000000000001</v>
      </c>
      <c r="L47" s="37">
        <f t="shared" ca="1" si="16"/>
        <v>1.1000000000000001</v>
      </c>
      <c r="M47" s="37">
        <f t="shared" ca="1" si="16"/>
        <v>1.1000000000000001</v>
      </c>
      <c r="N47" s="37">
        <f t="shared" ca="1" si="16"/>
        <v>1.1000000000000001</v>
      </c>
      <c r="O47" s="53"/>
      <c r="P47" s="30"/>
      <c r="Q47" s="40" t="str">
        <f t="shared" si="2"/>
        <v>Cape River</v>
      </c>
      <c r="R47" s="35" t="s">
        <v>163</v>
      </c>
      <c r="S47" s="40" t="str">
        <f t="shared" ca="1" si="3"/>
        <v>CARI!$J$25:$T$25</v>
      </c>
      <c r="T47" s="40" t="str">
        <f t="shared" ca="1" si="4"/>
        <v>CARI!$U$25:$AQ$25</v>
      </c>
      <c r="U47" s="40" t="str">
        <f t="shared" ca="1" si="5"/>
        <v>CARI!$J$26:$T$26</v>
      </c>
      <c r="V47" s="40" t="str">
        <f t="shared" ca="1" si="6"/>
        <v>CARI!$U$26:$AQ$26</v>
      </c>
      <c r="W47" s="40"/>
      <c r="X47" s="31"/>
      <c r="Y47" s="31"/>
      <c r="Z47" s="31"/>
      <c r="AA47" s="30" t="s">
        <v>164</v>
      </c>
      <c r="AB47" s="30" t="s">
        <v>163</v>
      </c>
      <c r="AC47" s="30" t="str">
        <f t="shared" si="12"/>
        <v/>
      </c>
    </row>
    <row r="48" spans="1:29" customFormat="1" x14ac:dyDescent="0.25">
      <c r="A48" s="30"/>
      <c r="B48" s="38" t="s">
        <v>165</v>
      </c>
      <c r="C48" s="30" t="s">
        <v>19</v>
      </c>
      <c r="D48" s="30"/>
      <c r="E48" s="37">
        <f t="shared" ca="1" si="15"/>
        <v>80</v>
      </c>
      <c r="F48" s="37">
        <f t="shared" ca="1" si="15"/>
        <v>80</v>
      </c>
      <c r="G48" s="37">
        <f t="shared" ca="1" si="15"/>
        <v>80</v>
      </c>
      <c r="H48" s="37">
        <f t="shared" ca="1" si="15"/>
        <v>80</v>
      </c>
      <c r="I48" s="37">
        <f t="shared" ca="1" si="15"/>
        <v>80</v>
      </c>
      <c r="J48" s="37">
        <f t="shared" ca="1" si="16"/>
        <v>80</v>
      </c>
      <c r="K48" s="37">
        <f t="shared" ca="1" si="16"/>
        <v>80</v>
      </c>
      <c r="L48" s="37">
        <f t="shared" ca="1" si="16"/>
        <v>80</v>
      </c>
      <c r="M48" s="37">
        <f t="shared" ca="1" si="16"/>
        <v>80</v>
      </c>
      <c r="N48" s="37">
        <f t="shared" ca="1" si="16"/>
        <v>80</v>
      </c>
      <c r="O48" s="53"/>
      <c r="P48" s="30"/>
      <c r="Q48" s="31" t="str">
        <f t="shared" si="2"/>
        <v>Cape River East</v>
      </c>
      <c r="R48" s="35" t="s">
        <v>166</v>
      </c>
      <c r="S48" s="31" t="str">
        <f t="shared" ca="1" si="3"/>
        <v>CPRE!$J$25:$T$25</v>
      </c>
      <c r="T48" s="31" t="str">
        <f t="shared" ca="1" si="4"/>
        <v>CPRE!$U$25:$AQ$25</v>
      </c>
      <c r="U48" s="31" t="str">
        <f t="shared" ca="1" si="5"/>
        <v>CPRE!$J$26:$T$26</v>
      </c>
      <c r="V48" s="31" t="str">
        <f t="shared" ca="1" si="6"/>
        <v>CPRE!$U$26:$AQ$26</v>
      </c>
      <c r="W48" s="31"/>
      <c r="X48" s="31"/>
      <c r="Y48" s="31"/>
      <c r="Z48" s="31"/>
      <c r="AA48" s="30"/>
      <c r="AB48" s="30"/>
      <c r="AC48" s="30" t="str">
        <f t="shared" si="12"/>
        <v>MISMATCH</v>
      </c>
    </row>
    <row r="49" spans="1:29" customFormat="1" x14ac:dyDescent="0.25">
      <c r="A49" s="30"/>
      <c r="B49" s="38" t="s">
        <v>167</v>
      </c>
      <c r="C49" s="30" t="s">
        <v>19</v>
      </c>
      <c r="D49" s="30"/>
      <c r="E49" s="37">
        <f t="shared" ca="1" si="15"/>
        <v>1.3</v>
      </c>
      <c r="F49" s="37">
        <f t="shared" ca="1" si="15"/>
        <v>1.3</v>
      </c>
      <c r="G49" s="37">
        <f t="shared" ca="1" si="15"/>
        <v>1.3</v>
      </c>
      <c r="H49" s="37">
        <f t="shared" ca="1" si="15"/>
        <v>1.3</v>
      </c>
      <c r="I49" s="37">
        <f t="shared" ca="1" si="15"/>
        <v>1.3</v>
      </c>
      <c r="J49" s="37">
        <f t="shared" ca="1" si="16"/>
        <v>1.4</v>
      </c>
      <c r="K49" s="37">
        <f t="shared" ca="1" si="16"/>
        <v>1.4</v>
      </c>
      <c r="L49" s="37">
        <f t="shared" ca="1" si="16"/>
        <v>1.4</v>
      </c>
      <c r="M49" s="37">
        <f t="shared" ca="1" si="16"/>
        <v>1.4</v>
      </c>
      <c r="N49" s="37">
        <f t="shared" ca="1" si="16"/>
        <v>1.4</v>
      </c>
      <c r="O49" s="53"/>
      <c r="P49" s="30"/>
      <c r="Q49" s="40" t="str">
        <f t="shared" si="2"/>
        <v>Carmila</v>
      </c>
      <c r="R49" s="35" t="s">
        <v>168</v>
      </c>
      <c r="S49" s="40" t="str">
        <f t="shared" ca="1" si="3"/>
        <v>CARM!$J$25:$T$25</v>
      </c>
      <c r="T49" s="40" t="str">
        <f t="shared" ca="1" si="4"/>
        <v>CARM!$U$25:$AQ$25</v>
      </c>
      <c r="U49" s="40" t="str">
        <f t="shared" ca="1" si="5"/>
        <v>CARM!$J$26:$T$26</v>
      </c>
      <c r="V49" s="40" t="str">
        <f t="shared" ca="1" si="6"/>
        <v>CARM!$U$26:$AQ$26</v>
      </c>
      <c r="W49" s="40"/>
      <c r="X49" s="31"/>
      <c r="Y49" s="31"/>
      <c r="Z49" s="31"/>
      <c r="AA49" s="30" t="s">
        <v>169</v>
      </c>
      <c r="AB49" s="30" t="s">
        <v>168</v>
      </c>
      <c r="AC49" s="30" t="str">
        <f t="shared" si="12"/>
        <v/>
      </c>
    </row>
    <row r="50" spans="1:29" customFormat="1" x14ac:dyDescent="0.25">
      <c r="A50" s="30"/>
      <c r="B50" s="38" t="s">
        <v>170</v>
      </c>
      <c r="C50" s="30" t="s">
        <v>19</v>
      </c>
      <c r="D50" s="30"/>
      <c r="E50" s="37">
        <f t="shared" ca="1" si="15"/>
        <v>10</v>
      </c>
      <c r="F50" s="37">
        <f t="shared" ca="1" si="15"/>
        <v>10</v>
      </c>
      <c r="G50" s="37">
        <f t="shared" ca="1" si="15"/>
        <v>10</v>
      </c>
      <c r="H50" s="37">
        <f t="shared" ca="1" si="15"/>
        <v>10</v>
      </c>
      <c r="I50" s="37">
        <f t="shared" ca="1" si="15"/>
        <v>10</v>
      </c>
      <c r="J50" s="37">
        <f t="shared" ca="1" si="16"/>
        <v>10</v>
      </c>
      <c r="K50" s="37">
        <f t="shared" ca="1" si="16"/>
        <v>10</v>
      </c>
      <c r="L50" s="37">
        <f t="shared" ca="1" si="16"/>
        <v>10</v>
      </c>
      <c r="M50" s="37">
        <f t="shared" ca="1" si="16"/>
        <v>10</v>
      </c>
      <c r="N50" s="37">
        <f t="shared" ca="1" si="16"/>
        <v>10</v>
      </c>
      <c r="O50" s="53"/>
      <c r="P50" s="30"/>
      <c r="Q50" s="31" t="str">
        <f t="shared" si="2"/>
        <v>Cecil Plains</v>
      </c>
      <c r="R50" s="35" t="s">
        <v>171</v>
      </c>
      <c r="S50" s="31" t="str">
        <f t="shared" ca="1" si="3"/>
        <v>CEPL!$J$25:$T$25</v>
      </c>
      <c r="T50" s="31" t="str">
        <f t="shared" ca="1" si="4"/>
        <v>CEPL!$U$25:$AQ$25</v>
      </c>
      <c r="U50" s="31" t="str">
        <f t="shared" ca="1" si="5"/>
        <v>CEPL!$J$26:$T$26</v>
      </c>
      <c r="V50" s="31" t="str">
        <f t="shared" ca="1" si="6"/>
        <v>CEPL!$U$26:$AQ$26</v>
      </c>
      <c r="W50" s="31"/>
      <c r="X50" s="31"/>
      <c r="Y50" s="31"/>
      <c r="Z50" s="31"/>
      <c r="AA50" s="30" t="s">
        <v>172</v>
      </c>
      <c r="AB50" s="30" t="s">
        <v>171</v>
      </c>
      <c r="AC50" s="30" t="str">
        <f t="shared" si="12"/>
        <v/>
      </c>
    </row>
    <row r="51" spans="1:29" customFormat="1" x14ac:dyDescent="0.25">
      <c r="A51" s="30"/>
      <c r="B51" s="38" t="s">
        <v>173</v>
      </c>
      <c r="C51" s="30" t="s">
        <v>19</v>
      </c>
      <c r="D51" s="30"/>
      <c r="E51" s="37">
        <f t="shared" ca="1" si="15"/>
        <v>18.600000000000001</v>
      </c>
      <c r="F51" s="37">
        <f t="shared" ca="1" si="15"/>
        <v>18.600000000000001</v>
      </c>
      <c r="G51" s="37">
        <f t="shared" ca="1" si="15"/>
        <v>18.600000000000001</v>
      </c>
      <c r="H51" s="37">
        <f t="shared" ca="1" si="15"/>
        <v>18.600000000000001</v>
      </c>
      <c r="I51" s="37">
        <f t="shared" ca="1" si="15"/>
        <v>18.600000000000001</v>
      </c>
      <c r="J51" s="37">
        <f t="shared" ca="1" si="16"/>
        <v>18.600000000000001</v>
      </c>
      <c r="K51" s="37">
        <f t="shared" ca="1" si="16"/>
        <v>18.600000000000001</v>
      </c>
      <c r="L51" s="37">
        <f t="shared" ca="1" si="16"/>
        <v>18.600000000000001</v>
      </c>
      <c r="M51" s="37">
        <f t="shared" ca="1" si="16"/>
        <v>18.600000000000001</v>
      </c>
      <c r="N51" s="37">
        <f t="shared" ca="1" si="16"/>
        <v>18.600000000000001</v>
      </c>
      <c r="O51" s="53"/>
      <c r="P51" s="30"/>
      <c r="Q51" s="31" t="str">
        <f t="shared" si="2"/>
        <v>Charleville</v>
      </c>
      <c r="R51" s="35" t="s">
        <v>174</v>
      </c>
      <c r="S51" s="31" t="str">
        <f t="shared" ca="1" si="3"/>
        <v>CHAR!$J$25:$T$25</v>
      </c>
      <c r="T51" s="31" t="str">
        <f t="shared" ca="1" si="4"/>
        <v>CHAR!$U$25:$AQ$25</v>
      </c>
      <c r="U51" s="31" t="str">
        <f t="shared" ca="1" si="5"/>
        <v>CHAR!$J$26:$T$26</v>
      </c>
      <c r="V51" s="31" t="str">
        <f t="shared" ca="1" si="6"/>
        <v>CHAR!$U$26:$AQ$26</v>
      </c>
      <c r="W51" s="31"/>
      <c r="X51" s="40"/>
      <c r="Y51" s="31"/>
      <c r="Z51" s="31"/>
      <c r="AA51" s="30" t="s">
        <v>175</v>
      </c>
      <c r="AB51" s="30" t="s">
        <v>174</v>
      </c>
      <c r="AC51" s="30" t="str">
        <f t="shared" si="12"/>
        <v/>
      </c>
    </row>
    <row r="52" spans="1:29" customFormat="1" x14ac:dyDescent="0.25">
      <c r="A52" s="30"/>
      <c r="B52" s="38" t="s">
        <v>176</v>
      </c>
      <c r="C52" s="30" t="s">
        <v>19</v>
      </c>
      <c r="D52" s="30"/>
      <c r="E52" s="37">
        <f t="shared" ca="1" si="15"/>
        <v>9.4</v>
      </c>
      <c r="F52" s="37">
        <f t="shared" ca="1" si="15"/>
        <v>9.4</v>
      </c>
      <c r="G52" s="37">
        <f t="shared" ca="1" si="15"/>
        <v>9.4</v>
      </c>
      <c r="H52" s="37">
        <f t="shared" ca="1" si="15"/>
        <v>9.4</v>
      </c>
      <c r="I52" s="37">
        <f t="shared" ca="1" si="15"/>
        <v>9.4</v>
      </c>
      <c r="J52" s="37">
        <f t="shared" ca="1" si="16"/>
        <v>10.3</v>
      </c>
      <c r="K52" s="37">
        <f t="shared" ca="1" si="16"/>
        <v>10.3</v>
      </c>
      <c r="L52" s="37">
        <f t="shared" ca="1" si="16"/>
        <v>10.3</v>
      </c>
      <c r="M52" s="37">
        <f t="shared" ca="1" si="16"/>
        <v>10.3</v>
      </c>
      <c r="N52" s="37">
        <f t="shared" ca="1" si="16"/>
        <v>10.3</v>
      </c>
      <c r="O52" s="53"/>
      <c r="P52" s="30"/>
      <c r="Q52" s="31" t="str">
        <f t="shared" si="2"/>
        <v>Charleville 11kV</v>
      </c>
      <c r="R52" s="35" t="s">
        <v>177</v>
      </c>
      <c r="S52" s="31" t="str">
        <f t="shared" ca="1" si="3"/>
        <v>'Z1313'!$J$25:$T$25</v>
      </c>
      <c r="T52" s="31" t="str">
        <f t="shared" ca="1" si="4"/>
        <v>'Z1313'!$U$25:$AQ$25</v>
      </c>
      <c r="U52" s="31" t="str">
        <f t="shared" ca="1" si="5"/>
        <v>'Z1313'!$J$26:$T$26</v>
      </c>
      <c r="V52" s="31" t="str">
        <f t="shared" ca="1" si="6"/>
        <v>'Z1313'!$U$26:$AQ$26</v>
      </c>
      <c r="W52" s="31"/>
      <c r="X52" s="31"/>
      <c r="Y52" s="31"/>
      <c r="Z52" s="31"/>
      <c r="AA52" s="30"/>
      <c r="AB52" s="30"/>
      <c r="AC52" s="30" t="str">
        <f t="shared" si="12"/>
        <v>MISMATCH</v>
      </c>
    </row>
    <row r="53" spans="1:29" customFormat="1" x14ac:dyDescent="0.25">
      <c r="A53" s="30"/>
      <c r="B53" s="38" t="s">
        <v>178</v>
      </c>
      <c r="C53" s="30" t="s">
        <v>19</v>
      </c>
      <c r="D53" s="30"/>
      <c r="E53" s="37">
        <f t="shared" ref="E53:I61" ca="1" si="17">IF(AND($S53&lt;&gt;"", $U53&lt;&gt;"", $E$2&lt;&gt;"", $E$2&lt;&gt;"-"), IF(INDEX(INDIRECT($U53), MATCH(E$5, INDIRECT($S53), 0))&lt;&gt;"", IF(ISNUMBER(INDEX(INDIRECT($U53), MATCH(E$5, INDIRECT($S53), 0))), ROUND(INDEX(INDIRECT($U53), MATCH(E$5, INDIRECT($S53), 0)), 1), IF($E$2="Meets Security Standard", PROPER(INDEX(INDIRECT($U53), MATCH(E$5, INDIRECT($S53), 0))), INDEX(INDIRECT($U53), MATCH(E$5, INDIRECT($S53), 0)))), ""), "")</f>
        <v>9.3000000000000007</v>
      </c>
      <c r="F53" s="37">
        <f t="shared" ca="1" si="17"/>
        <v>9.3000000000000007</v>
      </c>
      <c r="G53" s="37">
        <f t="shared" ca="1" si="17"/>
        <v>9.3000000000000007</v>
      </c>
      <c r="H53" s="37">
        <f t="shared" ca="1" si="17"/>
        <v>9.3000000000000007</v>
      </c>
      <c r="I53" s="37">
        <f t="shared" ca="1" si="17"/>
        <v>9.3000000000000007</v>
      </c>
      <c r="J53" s="37">
        <f t="shared" ref="J53:N61" ca="1" si="18">IF(AND($T53&lt;&gt;"", $V53&lt;&gt;"", $E$2&lt;&gt;"", $E$2&lt;&gt;"-"), IF(INDEX(INDIRECT($V53), MATCH(TEXT(J$5, "????"), INDIRECT($T53), 0))&lt;&gt;"", IF(INDEX(INDIRECT($V53), MATCH(TEXT(J$5, "????"), INDIRECT($T53), 0))&lt;&gt;"", IF(ISNUMBER(INDEX(INDIRECT($V53), MATCH(TEXT(J$5, "????"), INDIRECT($T53), 0))), ROUND(INDEX(INDIRECT($V53), MATCH(TEXT(J$5, "????"), INDIRECT($T53), 0)), 1), IF($E$2="Meets Security Standard", PROPER(INDEX(INDIRECT($V53), MATCH(TEXT(J$5, "????"), INDIRECT($T53), 0))), INDEX(INDIRECT($V53), MATCH(TEXT(J$5, "????"), INDIRECT($T53), 0)))), ""), ""), "")</f>
        <v>9.3000000000000007</v>
      </c>
      <c r="K53" s="37">
        <f t="shared" ca="1" si="18"/>
        <v>9.3000000000000007</v>
      </c>
      <c r="L53" s="37">
        <f t="shared" ca="1" si="18"/>
        <v>9.3000000000000007</v>
      </c>
      <c r="M53" s="37">
        <f t="shared" ca="1" si="18"/>
        <v>9.3000000000000007</v>
      </c>
      <c r="N53" s="37">
        <f t="shared" ca="1" si="18"/>
        <v>9.3000000000000007</v>
      </c>
      <c r="O53" s="53"/>
      <c r="P53" s="30"/>
      <c r="Q53" s="31" t="str">
        <f t="shared" si="2"/>
        <v>Charleville 22kV</v>
      </c>
      <c r="R53" s="35" t="s">
        <v>179</v>
      </c>
      <c r="S53" s="31" t="str">
        <f t="shared" ca="1" si="3"/>
        <v>'Z1314'!$J$25:$T$25</v>
      </c>
      <c r="T53" s="31" t="str">
        <f t="shared" ca="1" si="4"/>
        <v>'Z1314'!$U$25:$AQ$25</v>
      </c>
      <c r="U53" s="31" t="str">
        <f t="shared" ca="1" si="5"/>
        <v>'Z1314'!$J$26:$T$26</v>
      </c>
      <c r="V53" s="31" t="str">
        <f t="shared" ca="1" si="6"/>
        <v>'Z1314'!$U$26:$AQ$26</v>
      </c>
      <c r="W53" s="31"/>
      <c r="X53" s="31"/>
      <c r="Y53" s="31"/>
      <c r="Z53" s="31"/>
      <c r="AA53" s="30"/>
      <c r="AB53" s="30"/>
      <c r="AC53" s="30" t="str">
        <f t="shared" si="12"/>
        <v>MISMATCH</v>
      </c>
    </row>
    <row r="54" spans="1:29" customFormat="1" x14ac:dyDescent="0.25">
      <c r="A54" s="30"/>
      <c r="B54" s="38" t="s">
        <v>180</v>
      </c>
      <c r="C54" s="30" t="s">
        <v>19</v>
      </c>
      <c r="D54" s="30"/>
      <c r="E54" s="37">
        <f t="shared" ca="1" si="17"/>
        <v>13.7</v>
      </c>
      <c r="F54" s="37">
        <f t="shared" ca="1" si="17"/>
        <v>13.7</v>
      </c>
      <c r="G54" s="37">
        <f t="shared" ca="1" si="17"/>
        <v>13.7</v>
      </c>
      <c r="H54" s="37">
        <f t="shared" ca="1" si="17"/>
        <v>27.3</v>
      </c>
      <c r="I54" s="37">
        <f t="shared" ca="1" si="17"/>
        <v>27.3</v>
      </c>
      <c r="J54" s="37">
        <f t="shared" ca="1" si="18"/>
        <v>15</v>
      </c>
      <c r="K54" s="37">
        <f t="shared" ca="1" si="18"/>
        <v>15</v>
      </c>
      <c r="L54" s="37">
        <f t="shared" ca="1" si="18"/>
        <v>15</v>
      </c>
      <c r="M54" s="37">
        <f t="shared" ca="1" si="18"/>
        <v>29.9</v>
      </c>
      <c r="N54" s="37">
        <f t="shared" ca="1" si="18"/>
        <v>29.9</v>
      </c>
      <c r="O54" s="53"/>
      <c r="P54" s="30"/>
      <c r="Q54" s="40" t="str">
        <f t="shared" si="2"/>
        <v>Charters Towers</v>
      </c>
      <c r="R54" s="35" t="s">
        <v>181</v>
      </c>
      <c r="S54" s="40" t="str">
        <f t="shared" ca="1" si="3"/>
        <v>CHTW!$J$25:$T$25</v>
      </c>
      <c r="T54" s="40" t="str">
        <f t="shared" ca="1" si="4"/>
        <v>CHTW!$U$25:$AQ$25</v>
      </c>
      <c r="U54" s="40" t="str">
        <f t="shared" ca="1" si="5"/>
        <v>CHTW!$J$26:$T$26</v>
      </c>
      <c r="V54" s="40" t="str">
        <f t="shared" ca="1" si="6"/>
        <v>CHTW!$U$26:$AQ$26</v>
      </c>
      <c r="W54" s="40"/>
      <c r="X54" s="31"/>
      <c r="Y54" s="31"/>
      <c r="Z54" s="31"/>
      <c r="AA54" s="30" t="s">
        <v>182</v>
      </c>
      <c r="AB54" s="30" t="s">
        <v>181</v>
      </c>
      <c r="AC54" s="30" t="str">
        <f t="shared" si="12"/>
        <v/>
      </c>
    </row>
    <row r="55" spans="1:29" customFormat="1" x14ac:dyDescent="0.25">
      <c r="A55" s="30"/>
      <c r="B55" s="38" t="s">
        <v>183</v>
      </c>
      <c r="C55" s="30" t="s">
        <v>19</v>
      </c>
      <c r="D55" s="30"/>
      <c r="E55" s="37">
        <f t="shared" ca="1" si="17"/>
        <v>20.9</v>
      </c>
      <c r="F55" s="37">
        <f t="shared" ca="1" si="17"/>
        <v>20.9</v>
      </c>
      <c r="G55" s="37">
        <f t="shared" ca="1" si="17"/>
        <v>20.9</v>
      </c>
      <c r="H55" s="37">
        <f t="shared" ca="1" si="17"/>
        <v>20.9</v>
      </c>
      <c r="I55" s="37">
        <f t="shared" ca="1" si="17"/>
        <v>20.9</v>
      </c>
      <c r="J55" s="37">
        <f t="shared" ca="1" si="18"/>
        <v>22.4</v>
      </c>
      <c r="K55" s="37">
        <f t="shared" ca="1" si="18"/>
        <v>22.4</v>
      </c>
      <c r="L55" s="37">
        <f t="shared" ca="1" si="18"/>
        <v>22.4</v>
      </c>
      <c r="M55" s="37">
        <f t="shared" ca="1" si="18"/>
        <v>22.4</v>
      </c>
      <c r="N55" s="37">
        <f t="shared" ca="1" si="18"/>
        <v>22.4</v>
      </c>
      <c r="O55" s="53"/>
      <c r="P55" s="30"/>
      <c r="Q55" s="31" t="str">
        <f t="shared" si="2"/>
        <v>Childers</v>
      </c>
      <c r="R55" s="35" t="s">
        <v>184</v>
      </c>
      <c r="S55" s="31" t="str">
        <f t="shared" ca="1" si="3"/>
        <v>CHIL!$J$25:$T$25</v>
      </c>
      <c r="T55" s="31" t="str">
        <f t="shared" ca="1" si="4"/>
        <v>CHIL!$U$25:$AQ$25</v>
      </c>
      <c r="U55" s="31" t="str">
        <f t="shared" ca="1" si="5"/>
        <v>CHIL!$J$26:$T$26</v>
      </c>
      <c r="V55" s="31" t="str">
        <f t="shared" ca="1" si="6"/>
        <v>CHIL!$U$26:$AQ$26</v>
      </c>
      <c r="W55" s="31"/>
      <c r="X55" s="31"/>
      <c r="Y55" s="31"/>
      <c r="Z55" s="31"/>
      <c r="AA55" s="30" t="s">
        <v>185</v>
      </c>
      <c r="AB55" s="30" t="s">
        <v>184</v>
      </c>
      <c r="AC55" s="30" t="str">
        <f t="shared" si="12"/>
        <v/>
      </c>
    </row>
    <row r="56" spans="1:29" customFormat="1" x14ac:dyDescent="0.25">
      <c r="A56" s="30"/>
      <c r="B56" s="38" t="s">
        <v>186</v>
      </c>
      <c r="C56" s="30" t="s">
        <v>19</v>
      </c>
      <c r="D56" s="30"/>
      <c r="E56" s="37">
        <f t="shared" ca="1" si="17"/>
        <v>8.9</v>
      </c>
      <c r="F56" s="37">
        <f t="shared" ca="1" si="17"/>
        <v>8.9</v>
      </c>
      <c r="G56" s="37">
        <f t="shared" ca="1" si="17"/>
        <v>8.9</v>
      </c>
      <c r="H56" s="37">
        <f t="shared" ca="1" si="17"/>
        <v>8.9</v>
      </c>
      <c r="I56" s="37">
        <f t="shared" ca="1" si="17"/>
        <v>8.9</v>
      </c>
      <c r="J56" s="37">
        <f t="shared" ca="1" si="18"/>
        <v>9.1999999999999993</v>
      </c>
      <c r="K56" s="37">
        <f t="shared" ca="1" si="18"/>
        <v>9.1999999999999993</v>
      </c>
      <c r="L56" s="37">
        <f t="shared" ca="1" si="18"/>
        <v>9.1999999999999993</v>
      </c>
      <c r="M56" s="37">
        <f t="shared" ca="1" si="18"/>
        <v>9.1999999999999993</v>
      </c>
      <c r="N56" s="37">
        <f t="shared" ca="1" si="18"/>
        <v>9.1999999999999993</v>
      </c>
      <c r="O56" s="53"/>
      <c r="P56" s="30"/>
      <c r="Q56" s="31" t="str">
        <f t="shared" si="2"/>
        <v>Chillagoe</v>
      </c>
      <c r="R56" s="35" t="s">
        <v>187</v>
      </c>
      <c r="S56" s="31" t="str">
        <f t="shared" ca="1" si="3"/>
        <v>CHIA!$J$25:$T$25</v>
      </c>
      <c r="T56" s="31" t="str">
        <f t="shared" ca="1" si="4"/>
        <v>CHIA!$U$25:$AQ$25</v>
      </c>
      <c r="U56" s="31" t="str">
        <f t="shared" ca="1" si="5"/>
        <v>CHIA!$J$26:$T$26</v>
      </c>
      <c r="V56" s="31" t="str">
        <f t="shared" ca="1" si="6"/>
        <v>CHIA!$U$26:$AQ$26</v>
      </c>
      <c r="W56" s="31"/>
      <c r="X56" s="40"/>
      <c r="Y56" s="31"/>
      <c r="Z56" s="31"/>
      <c r="AA56" s="30" t="s">
        <v>188</v>
      </c>
      <c r="AB56" s="30" t="s">
        <v>187</v>
      </c>
      <c r="AC56" s="30" t="str">
        <f t="shared" si="12"/>
        <v/>
      </c>
    </row>
    <row r="57" spans="1:29" customFormat="1" x14ac:dyDescent="0.25">
      <c r="A57" s="30"/>
      <c r="B57" s="38" t="s">
        <v>189</v>
      </c>
      <c r="C57" s="30" t="s">
        <v>59</v>
      </c>
      <c r="D57" s="30"/>
      <c r="E57" s="37">
        <f t="shared" ca="1" si="17"/>
        <v>62.8</v>
      </c>
      <c r="F57" s="37">
        <f t="shared" ca="1" si="17"/>
        <v>62.8</v>
      </c>
      <c r="G57" s="37">
        <f t="shared" ca="1" si="17"/>
        <v>62.8</v>
      </c>
      <c r="H57" s="37">
        <f t="shared" ca="1" si="17"/>
        <v>62.8</v>
      </c>
      <c r="I57" s="37">
        <f t="shared" ca="1" si="17"/>
        <v>62.8</v>
      </c>
      <c r="J57" s="37">
        <f t="shared" ca="1" si="18"/>
        <v>75.900000000000006</v>
      </c>
      <c r="K57" s="37">
        <f t="shared" ca="1" si="18"/>
        <v>75.900000000000006</v>
      </c>
      <c r="L57" s="37">
        <f t="shared" ca="1" si="18"/>
        <v>75.900000000000006</v>
      </c>
      <c r="M57" s="37">
        <f t="shared" ca="1" si="18"/>
        <v>75.900000000000006</v>
      </c>
      <c r="N57" s="37">
        <f t="shared" ca="1" si="18"/>
        <v>75.900000000000006</v>
      </c>
      <c r="O57" s="53"/>
      <c r="P57" s="30"/>
      <c r="Q57" s="31" t="str">
        <f t="shared" si="2"/>
        <v>Chinchilla BSP</v>
      </c>
      <c r="R57" s="35" t="s">
        <v>190</v>
      </c>
      <c r="S57" s="31" t="str">
        <f t="shared" ca="1" si="3"/>
        <v>CHIN!$I$23:$S$23</v>
      </c>
      <c r="T57" s="31" t="str">
        <f t="shared" ca="1" si="4"/>
        <v>CHIN!$T$23:$AQ$23</v>
      </c>
      <c r="U57" s="31" t="str">
        <f t="shared" ca="1" si="5"/>
        <v>CHIN!$I$24:$S$24</v>
      </c>
      <c r="V57" s="31" t="str">
        <f t="shared" ca="1" si="6"/>
        <v>CHIN!$T$24:$AQ$24</v>
      </c>
      <c r="W57" s="31"/>
      <c r="X57" s="31"/>
      <c r="Y57" s="31"/>
      <c r="Z57" s="31"/>
      <c r="AA57" s="30" t="s">
        <v>191</v>
      </c>
      <c r="AB57" s="30" t="s">
        <v>190</v>
      </c>
      <c r="AC57" s="30" t="str">
        <f t="shared" si="12"/>
        <v/>
      </c>
    </row>
    <row r="58" spans="1:29" customFormat="1" x14ac:dyDescent="0.25">
      <c r="A58" s="30"/>
      <c r="B58" s="38" t="s">
        <v>192</v>
      </c>
      <c r="C58" s="30" t="s">
        <v>19</v>
      </c>
      <c r="D58" s="30"/>
      <c r="E58" s="37">
        <f t="shared" ca="1" si="17"/>
        <v>26.8</v>
      </c>
      <c r="F58" s="37">
        <f t="shared" ca="1" si="17"/>
        <v>26.8</v>
      </c>
      <c r="G58" s="37">
        <f t="shared" ca="1" si="17"/>
        <v>26.8</v>
      </c>
      <c r="H58" s="37">
        <f t="shared" ca="1" si="17"/>
        <v>26.8</v>
      </c>
      <c r="I58" s="37">
        <f t="shared" ca="1" si="17"/>
        <v>26.8</v>
      </c>
      <c r="J58" s="37">
        <f t="shared" ca="1" si="18"/>
        <v>29.9</v>
      </c>
      <c r="K58" s="37">
        <f t="shared" ca="1" si="18"/>
        <v>29.9</v>
      </c>
      <c r="L58" s="37">
        <f t="shared" ca="1" si="18"/>
        <v>29.9</v>
      </c>
      <c r="M58" s="37">
        <f t="shared" ca="1" si="18"/>
        <v>29.9</v>
      </c>
      <c r="N58" s="37">
        <f t="shared" ca="1" si="18"/>
        <v>29.9</v>
      </c>
      <c r="O58" s="53"/>
      <c r="P58" s="30"/>
      <c r="Q58" s="31" t="str">
        <f t="shared" si="2"/>
        <v>Chinchilla Town</v>
      </c>
      <c r="R58" s="35" t="s">
        <v>193</v>
      </c>
      <c r="S58" s="31" t="str">
        <f t="shared" ca="1" si="3"/>
        <v>CHTO!$J$25:$T$25</v>
      </c>
      <c r="T58" s="31" t="str">
        <f t="shared" ca="1" si="4"/>
        <v>CHTO!$U$25:$AQ$25</v>
      </c>
      <c r="U58" s="31" t="str">
        <f t="shared" ca="1" si="5"/>
        <v>CHTO!$J$26:$T$26</v>
      </c>
      <c r="V58" s="31" t="str">
        <f t="shared" ca="1" si="6"/>
        <v>CHTO!$U$26:$AQ$26</v>
      </c>
      <c r="W58" s="31"/>
      <c r="X58" s="31"/>
      <c r="Y58" s="31"/>
      <c r="Z58" s="31"/>
      <c r="AA58" s="30" t="s">
        <v>194</v>
      </c>
      <c r="AB58" s="30" t="s">
        <v>193</v>
      </c>
      <c r="AC58" s="30" t="str">
        <f t="shared" si="12"/>
        <v/>
      </c>
    </row>
    <row r="59" spans="1:29" customFormat="1" x14ac:dyDescent="0.25">
      <c r="A59" s="30"/>
      <c r="B59" s="38" t="s">
        <v>195</v>
      </c>
      <c r="C59" s="30" t="s">
        <v>59</v>
      </c>
      <c r="D59" s="30"/>
      <c r="E59" s="37">
        <f t="shared" ca="1" si="17"/>
        <v>49.8</v>
      </c>
      <c r="F59" s="37">
        <f t="shared" ca="1" si="17"/>
        <v>49.8</v>
      </c>
      <c r="G59" s="37">
        <f t="shared" ca="1" si="17"/>
        <v>49.8</v>
      </c>
      <c r="H59" s="37">
        <f t="shared" ca="1" si="17"/>
        <v>49.8</v>
      </c>
      <c r="I59" s="37">
        <f t="shared" ca="1" si="17"/>
        <v>49.8</v>
      </c>
      <c r="J59" s="37">
        <f t="shared" ca="1" si="18"/>
        <v>59.8</v>
      </c>
      <c r="K59" s="37">
        <f t="shared" ca="1" si="18"/>
        <v>59.8</v>
      </c>
      <c r="L59" s="37">
        <f t="shared" ca="1" si="18"/>
        <v>59.8</v>
      </c>
      <c r="M59" s="37">
        <f t="shared" ca="1" si="18"/>
        <v>59.8</v>
      </c>
      <c r="N59" s="37">
        <f t="shared" ca="1" si="18"/>
        <v>59.8</v>
      </c>
      <c r="O59" s="53"/>
      <c r="P59" s="30"/>
      <c r="Q59" s="31" t="str">
        <f t="shared" si="2"/>
        <v>Chumvale BSP</v>
      </c>
      <c r="R59" s="35" t="s">
        <v>196</v>
      </c>
      <c r="S59" s="31" t="str">
        <f t="shared" ca="1" si="3"/>
        <v>CHUM!$I$23:$S$23</v>
      </c>
      <c r="T59" s="31" t="str">
        <f t="shared" ca="1" si="4"/>
        <v>CHUM!$T$23:$AQ$23</v>
      </c>
      <c r="U59" s="31" t="str">
        <f t="shared" ca="1" si="5"/>
        <v>CHUM!$I$24:$S$24</v>
      </c>
      <c r="V59" s="31" t="str">
        <f t="shared" ca="1" si="6"/>
        <v>CHUM!$T$24:$AQ$24</v>
      </c>
      <c r="W59" s="31"/>
      <c r="X59" s="31"/>
      <c r="Y59" s="31"/>
      <c r="Z59" s="31"/>
      <c r="AA59" s="30" t="s">
        <v>197</v>
      </c>
      <c r="AB59" s="30" t="s">
        <v>196</v>
      </c>
      <c r="AC59" s="30" t="str">
        <f t="shared" si="12"/>
        <v/>
      </c>
    </row>
    <row r="60" spans="1:29" customFormat="1" x14ac:dyDescent="0.25">
      <c r="A60" s="30"/>
      <c r="B60" s="38" t="s">
        <v>198</v>
      </c>
      <c r="C60" s="30" t="s">
        <v>19</v>
      </c>
      <c r="D60" s="30"/>
      <c r="E60" s="37">
        <f t="shared" ca="1" si="17"/>
        <v>7.5</v>
      </c>
      <c r="F60" s="37">
        <f t="shared" ca="1" si="17"/>
        <v>7.5</v>
      </c>
      <c r="G60" s="37">
        <f t="shared" ca="1" si="17"/>
        <v>7.5</v>
      </c>
      <c r="H60" s="37">
        <f t="shared" ca="1" si="17"/>
        <v>7.5</v>
      </c>
      <c r="I60" s="37">
        <f t="shared" ca="1" si="17"/>
        <v>7.5</v>
      </c>
      <c r="J60" s="37">
        <f t="shared" ca="1" si="18"/>
        <v>8.3000000000000007</v>
      </c>
      <c r="K60" s="37">
        <f t="shared" ca="1" si="18"/>
        <v>8.3000000000000007</v>
      </c>
      <c r="L60" s="37">
        <f t="shared" ca="1" si="18"/>
        <v>8.3000000000000007</v>
      </c>
      <c r="M60" s="37">
        <f t="shared" ca="1" si="18"/>
        <v>8.3000000000000007</v>
      </c>
      <c r="N60" s="37">
        <f t="shared" ca="1" si="18"/>
        <v>8.3000000000000007</v>
      </c>
      <c r="O60" s="53"/>
      <c r="P60" s="30"/>
      <c r="Q60" s="31" t="str">
        <f t="shared" si="2"/>
        <v>Clare South</v>
      </c>
      <c r="R60" s="35" t="s">
        <v>199</v>
      </c>
      <c r="S60" s="31" t="str">
        <f t="shared" ca="1" si="3"/>
        <v>CLSO!$J$25:$T$25</v>
      </c>
      <c r="T60" s="31" t="str">
        <f t="shared" ca="1" si="4"/>
        <v>CLSO!$U$25:$AQ$25</v>
      </c>
      <c r="U60" s="31" t="str">
        <f t="shared" ca="1" si="5"/>
        <v>CLSO!$J$26:$T$26</v>
      </c>
      <c r="V60" s="31" t="str">
        <f t="shared" ca="1" si="6"/>
        <v>CLSO!$U$26:$AQ$26</v>
      </c>
      <c r="W60" s="31"/>
      <c r="X60" s="31"/>
      <c r="Y60" s="31"/>
      <c r="Z60" s="31"/>
      <c r="AA60" s="30" t="s">
        <v>200</v>
      </c>
      <c r="AB60" s="30" t="s">
        <v>199</v>
      </c>
      <c r="AC60" s="30" t="str">
        <f t="shared" si="12"/>
        <v/>
      </c>
    </row>
    <row r="61" spans="1:29" customFormat="1" x14ac:dyDescent="0.25">
      <c r="A61" s="30"/>
      <c r="B61" s="38" t="s">
        <v>201</v>
      </c>
      <c r="C61" s="30" t="s">
        <v>59</v>
      </c>
      <c r="D61" s="30"/>
      <c r="E61" s="37">
        <f t="shared" ca="1" si="17"/>
        <v>80.900000000000006</v>
      </c>
      <c r="F61" s="37">
        <f t="shared" ca="1" si="17"/>
        <v>80.900000000000006</v>
      </c>
      <c r="G61" s="37">
        <f t="shared" ca="1" si="17"/>
        <v>80.900000000000006</v>
      </c>
      <c r="H61" s="37">
        <f t="shared" ca="1" si="17"/>
        <v>80.900000000000006</v>
      </c>
      <c r="I61" s="37">
        <f t="shared" ca="1" si="17"/>
        <v>80.900000000000006</v>
      </c>
      <c r="J61" s="37">
        <f t="shared" ca="1" si="18"/>
        <v>86.9</v>
      </c>
      <c r="K61" s="37">
        <f t="shared" ca="1" si="18"/>
        <v>86.9</v>
      </c>
      <c r="L61" s="37">
        <f t="shared" ca="1" si="18"/>
        <v>86.9</v>
      </c>
      <c r="M61" s="37">
        <f t="shared" ca="1" si="18"/>
        <v>86.9</v>
      </c>
      <c r="N61" s="37">
        <f t="shared" ca="1" si="18"/>
        <v>86.9</v>
      </c>
      <c r="O61" s="53"/>
      <c r="P61" s="30"/>
      <c r="Q61" s="31" t="str">
        <f t="shared" si="2"/>
        <v>Clermont BSP</v>
      </c>
      <c r="R61" s="35" t="s">
        <v>202</v>
      </c>
      <c r="S61" s="31" t="str">
        <f t="shared" ca="1" si="3"/>
        <v>CLBS!$I$23:$S$23</v>
      </c>
      <c r="T61" s="31" t="str">
        <f t="shared" ca="1" si="4"/>
        <v>CLBS!$T$23:$AQ$23</v>
      </c>
      <c r="U61" s="31" t="str">
        <f t="shared" ca="1" si="5"/>
        <v>CLBS!$I$24:$S$24</v>
      </c>
      <c r="V61" s="31" t="str">
        <f t="shared" ca="1" si="6"/>
        <v>CLBS!$T$24:$AQ$24</v>
      </c>
      <c r="W61" s="31"/>
      <c r="X61" s="31"/>
      <c r="Y61" s="31"/>
      <c r="Z61" s="31"/>
      <c r="AA61" s="30" t="s">
        <v>203</v>
      </c>
      <c r="AB61" s="30" t="s">
        <v>202</v>
      </c>
      <c r="AC61" s="30" t="str">
        <f t="shared" si="12"/>
        <v/>
      </c>
    </row>
    <row r="62" spans="1:29" customFormat="1" x14ac:dyDescent="0.25">
      <c r="A62" s="30"/>
      <c r="B62" s="38" t="s">
        <v>204</v>
      </c>
      <c r="C62" s="30" t="s">
        <v>19</v>
      </c>
      <c r="D62" s="30"/>
      <c r="E62" s="37">
        <f t="shared" ref="E62:I71" ca="1" si="19">IF(AND($S62&lt;&gt;"", $U62&lt;&gt;"", $E$2&lt;&gt;"", $E$2&lt;&gt;"-"), IF(INDEX(INDIRECT($U62), MATCH(E$5, INDIRECT($S62), 0))&lt;&gt;"", IF(ISNUMBER(INDEX(INDIRECT($U62), MATCH(E$5, INDIRECT($S62), 0))), ROUND(INDEX(INDIRECT($U62), MATCH(E$5, INDIRECT($S62), 0)), 1), IF($E$2="Meets Security Standard", PROPER(INDEX(INDIRECT($U62), MATCH(E$5, INDIRECT($S62), 0))), INDEX(INDIRECT($U62), MATCH(E$5, INDIRECT($S62), 0)))), ""), "")</f>
        <v>22</v>
      </c>
      <c r="F62" s="37">
        <f t="shared" ca="1" si="19"/>
        <v>22</v>
      </c>
      <c r="G62" s="37">
        <f t="shared" ca="1" si="19"/>
        <v>22</v>
      </c>
      <c r="H62" s="37">
        <f t="shared" ca="1" si="19"/>
        <v>22</v>
      </c>
      <c r="I62" s="37">
        <f t="shared" ca="1" si="19"/>
        <v>22</v>
      </c>
      <c r="J62" s="37">
        <f t="shared" ref="J62:N71" ca="1" si="20">IF(AND($T62&lt;&gt;"", $V62&lt;&gt;"", $E$2&lt;&gt;"", $E$2&lt;&gt;"-"), IF(INDEX(INDIRECT($V62), MATCH(TEXT(J$5, "????"), INDIRECT($T62), 0))&lt;&gt;"", IF(INDEX(INDIRECT($V62), MATCH(TEXT(J$5, "????"), INDIRECT($T62), 0))&lt;&gt;"", IF(ISNUMBER(INDEX(INDIRECT($V62), MATCH(TEXT(J$5, "????"), INDIRECT($T62), 0))), ROUND(INDEX(INDIRECT($V62), MATCH(TEXT(J$5, "????"), INDIRECT($T62), 0)), 1), IF($E$2="Meets Security Standard", PROPER(INDEX(INDIRECT($V62), MATCH(TEXT(J$5, "????"), INDIRECT($T62), 0))), INDEX(INDIRECT($V62), MATCH(TEXT(J$5, "????"), INDIRECT($T62), 0)))), ""), ""), "")</f>
        <v>22</v>
      </c>
      <c r="K62" s="37">
        <f t="shared" ca="1" si="20"/>
        <v>22</v>
      </c>
      <c r="L62" s="37">
        <f t="shared" ca="1" si="20"/>
        <v>22</v>
      </c>
      <c r="M62" s="37">
        <f t="shared" ca="1" si="20"/>
        <v>22</v>
      </c>
      <c r="N62" s="37">
        <f t="shared" ca="1" si="20"/>
        <v>22</v>
      </c>
      <c r="O62" s="53"/>
      <c r="P62" s="30"/>
      <c r="Q62" s="31" t="str">
        <f t="shared" si="2"/>
        <v>Clermont</v>
      </c>
      <c r="R62" s="35" t="s">
        <v>205</v>
      </c>
      <c r="S62" s="31" t="str">
        <f t="shared" ca="1" si="3"/>
        <v>CLER!$J$25:$T$25</v>
      </c>
      <c r="T62" s="31" t="str">
        <f t="shared" ca="1" si="4"/>
        <v>CLER!$U$25:$AQ$25</v>
      </c>
      <c r="U62" s="31" t="str">
        <f t="shared" ca="1" si="5"/>
        <v>CLER!$J$26:$T$26</v>
      </c>
      <c r="V62" s="31" t="str">
        <f t="shared" ca="1" si="6"/>
        <v>CLER!$U$26:$AQ$26</v>
      </c>
      <c r="W62" s="31"/>
      <c r="X62" s="31"/>
      <c r="Y62" s="31"/>
      <c r="Z62" s="31"/>
      <c r="AA62" s="30" t="s">
        <v>206</v>
      </c>
      <c r="AB62" s="30" t="s">
        <v>205</v>
      </c>
      <c r="AC62" s="30" t="str">
        <f t="shared" si="12"/>
        <v/>
      </c>
    </row>
    <row r="63" spans="1:29" customFormat="1" x14ac:dyDescent="0.25">
      <c r="A63" s="30"/>
      <c r="B63" s="38" t="s">
        <v>207</v>
      </c>
      <c r="C63" s="30" t="s">
        <v>19</v>
      </c>
      <c r="D63" s="30"/>
      <c r="E63" s="37">
        <f t="shared" ca="1" si="19"/>
        <v>8</v>
      </c>
      <c r="F63" s="37">
        <f t="shared" ca="1" si="19"/>
        <v>8</v>
      </c>
      <c r="G63" s="37">
        <f t="shared" ca="1" si="19"/>
        <v>8</v>
      </c>
      <c r="H63" s="37">
        <f t="shared" ca="1" si="19"/>
        <v>8</v>
      </c>
      <c r="I63" s="37">
        <f t="shared" ca="1" si="19"/>
        <v>8</v>
      </c>
      <c r="J63" s="37">
        <f t="shared" ca="1" si="20"/>
        <v>8.6999999999999993</v>
      </c>
      <c r="K63" s="37">
        <f t="shared" ca="1" si="20"/>
        <v>8.6999999999999993</v>
      </c>
      <c r="L63" s="37">
        <f t="shared" ca="1" si="20"/>
        <v>8.6999999999999993</v>
      </c>
      <c r="M63" s="37">
        <f t="shared" ca="1" si="20"/>
        <v>8.6999999999999993</v>
      </c>
      <c r="N63" s="37">
        <f t="shared" ca="1" si="20"/>
        <v>8.6999999999999993</v>
      </c>
      <c r="O63" s="53"/>
      <c r="P63" s="30"/>
      <c r="Q63" s="31" t="str">
        <f t="shared" si="2"/>
        <v>Clifton</v>
      </c>
      <c r="R63" s="35" t="s">
        <v>208</v>
      </c>
      <c r="S63" s="31" t="str">
        <f t="shared" ca="1" si="3"/>
        <v>CLIF!$J$25:$T$25</v>
      </c>
      <c r="T63" s="31" t="str">
        <f t="shared" ca="1" si="4"/>
        <v>CLIF!$U$25:$AQ$25</v>
      </c>
      <c r="U63" s="31" t="str">
        <f t="shared" ca="1" si="5"/>
        <v>CLIF!$J$26:$T$26</v>
      </c>
      <c r="V63" s="31" t="str">
        <f t="shared" ca="1" si="6"/>
        <v>CLIF!$U$26:$AQ$26</v>
      </c>
      <c r="W63" s="31"/>
      <c r="X63" s="31"/>
      <c r="Y63" s="31"/>
      <c r="Z63" s="31"/>
      <c r="AA63" s="30" t="s">
        <v>209</v>
      </c>
      <c r="AB63" s="30" t="s">
        <v>208</v>
      </c>
      <c r="AC63" s="30" t="str">
        <f t="shared" si="12"/>
        <v/>
      </c>
    </row>
    <row r="64" spans="1:29" customFormat="1" x14ac:dyDescent="0.25">
      <c r="A64" s="30"/>
      <c r="B64" s="38" t="s">
        <v>210</v>
      </c>
      <c r="C64" s="30" t="s">
        <v>19</v>
      </c>
      <c r="D64" s="30"/>
      <c r="E64" s="37">
        <f t="shared" ca="1" si="19"/>
        <v>70.400000000000006</v>
      </c>
      <c r="F64" s="37">
        <f t="shared" ca="1" si="19"/>
        <v>70.400000000000006</v>
      </c>
      <c r="G64" s="37">
        <f t="shared" ca="1" si="19"/>
        <v>70.400000000000006</v>
      </c>
      <c r="H64" s="37">
        <f t="shared" ca="1" si="19"/>
        <v>70.400000000000006</v>
      </c>
      <c r="I64" s="37">
        <f t="shared" ca="1" si="19"/>
        <v>70.400000000000006</v>
      </c>
      <c r="J64" s="37">
        <f t="shared" ca="1" si="20"/>
        <v>74.8</v>
      </c>
      <c r="K64" s="37">
        <f t="shared" ca="1" si="20"/>
        <v>74.8</v>
      </c>
      <c r="L64" s="37">
        <f t="shared" ca="1" si="20"/>
        <v>74.8</v>
      </c>
      <c r="M64" s="37">
        <f t="shared" ca="1" si="20"/>
        <v>74.8</v>
      </c>
      <c r="N64" s="37">
        <f t="shared" ca="1" si="20"/>
        <v>74.8</v>
      </c>
      <c r="O64" s="53"/>
      <c r="P64" s="30"/>
      <c r="Q64" s="31" t="str">
        <f t="shared" si="2"/>
        <v>Clinton</v>
      </c>
      <c r="R64" s="35" t="s">
        <v>211</v>
      </c>
      <c r="S64" s="31" t="str">
        <f t="shared" ca="1" si="3"/>
        <v>CLIN!$J$25:$T$25</v>
      </c>
      <c r="T64" s="31" t="str">
        <f t="shared" ca="1" si="4"/>
        <v>CLIN!$U$25:$AQ$25</v>
      </c>
      <c r="U64" s="31" t="str">
        <f t="shared" ca="1" si="5"/>
        <v>CLIN!$J$26:$T$26</v>
      </c>
      <c r="V64" s="31" t="str">
        <f t="shared" ca="1" si="6"/>
        <v>CLIN!$U$26:$AQ$26</v>
      </c>
      <c r="W64" s="31"/>
      <c r="X64" s="31"/>
      <c r="Y64" s="31"/>
      <c r="Z64" s="31"/>
      <c r="AA64" s="30" t="s">
        <v>212</v>
      </c>
      <c r="AB64" s="30" t="s">
        <v>211</v>
      </c>
      <c r="AC64" s="30" t="str">
        <f t="shared" si="12"/>
        <v/>
      </c>
    </row>
    <row r="65" spans="1:29" customFormat="1" x14ac:dyDescent="0.25">
      <c r="A65" s="30"/>
      <c r="B65" s="38" t="s">
        <v>213</v>
      </c>
      <c r="C65" s="30" t="s">
        <v>19</v>
      </c>
      <c r="D65" s="30"/>
      <c r="E65" s="37">
        <f t="shared" ca="1" si="19"/>
        <v>6.7</v>
      </c>
      <c r="F65" s="37">
        <f t="shared" ca="1" si="19"/>
        <v>6.7</v>
      </c>
      <c r="G65" s="37">
        <f t="shared" ca="1" si="19"/>
        <v>6.7</v>
      </c>
      <c r="H65" s="37">
        <f t="shared" ca="1" si="19"/>
        <v>6.7</v>
      </c>
      <c r="I65" s="37">
        <f t="shared" ca="1" si="19"/>
        <v>6.7</v>
      </c>
      <c r="J65" s="37">
        <f t="shared" ca="1" si="20"/>
        <v>6.9</v>
      </c>
      <c r="K65" s="37">
        <f t="shared" ca="1" si="20"/>
        <v>6.9</v>
      </c>
      <c r="L65" s="37">
        <f t="shared" ca="1" si="20"/>
        <v>6.9</v>
      </c>
      <c r="M65" s="37">
        <f t="shared" ca="1" si="20"/>
        <v>6.9</v>
      </c>
      <c r="N65" s="37">
        <f t="shared" ca="1" si="20"/>
        <v>6.9</v>
      </c>
      <c r="O65" s="53"/>
      <c r="P65" s="30"/>
      <c r="Q65" s="31" t="str">
        <f t="shared" si="2"/>
        <v>Cloncurry</v>
      </c>
      <c r="R65" s="35" t="s">
        <v>214</v>
      </c>
      <c r="S65" s="31" t="str">
        <f t="shared" ref="S65:S124" ca="1" si="21">IF(ISERROR(MATCH("PEAK LOAD FORECAST AND CAPACITY", INDIRECT($R65&amp;"!$e$1:$e$55"), 0))=FALSE, ADDRESS(MATCH("PEAK LOAD FORECAST AND CAPACITY", INDIRECT($R65&amp;"!$e$1:$e$55"), 0)+1, MATCH("SUMMER", INDIRECT(ADDRESS(MATCH("PEAK LOAD FORECAST AND CAPACITY", INDIRECT($R65&amp;"!$e$1:$e$55"), 0), 1, 1, TRUE, $R65)&amp;":$AQ"&amp;MATCH("PEAK LOAD FORECAST AND CAPACITY", INDIRECT($R65&amp;"!$e$1:$e$55"), 0)), 0), 1, TRUE, $R65)&amp;":"&amp;ADDRESS(MATCH("PEAK LOAD FORECAST AND CAPACITY", INDIRECT($R65&amp;"!$e$1:$e$55"), 0)+1, MATCH("WINTER", INDIRECT(ADDRESS(MATCH("PEAK LOAD FORECAST AND CAPACITY", INDIRECT($R65&amp;"!$e$1:$e$55"), 0), 1, 1, TRUE, $R65)&amp;":$AQ"&amp;MATCH("PEAK LOAD FORECAST AND CAPACITY", INDIRECT($R65&amp;"!$e$1:$e$55"), 0)), 0)-1, 1, TRUE),
IF(ISERROR(MATCH("PEAK LOAD FORECAST AND CAPACITY", INDIRECT($R65&amp;"!$D$1:$D$55"), 0))=FALSE, ADDRESS(MATCH("PEAK LOAD FORECAST AND CAPACITY", INDIRECT($R65&amp;"!$D$1:$D$55"), 0)+1, MATCH("SUMMER", INDIRECT(ADDRESS(MATCH("PEAK LOAD FORECAST AND CAPACITY", INDIRECT($R65&amp;"!$D$1:$D$55"), 0), 1, 1, TRUE, $R65)&amp;":$AQ"&amp;MATCH("PEAK LOAD FORECAST AND CAPACITY", INDIRECT($R65&amp;"!$D$1:$D$55"), 0)), 0), 1, TRUE, $R65)&amp;":"&amp;ADDRESS(MATCH("PEAK LOAD FORECAST AND CAPACITY", INDIRECT($R65&amp;"!$D$1:$D$55"), 0)+1, MATCH("WINTER", INDIRECT(ADDRESS(MATCH("PEAK LOAD FORECAST AND CAPACITY", INDIRECT($R65&amp;"!$D$1:$D$55"), 0), 1, 1, TRUE, $R65)&amp;":$AQ"&amp;MATCH("PEAK LOAD FORECAST AND CAPACITY", INDIRECT($R65&amp;"!$D$1:$D$55"), 0)), 0)-1, 1, TRUE), ""))</f>
        <v>CLON!$J$25:$T$25</v>
      </c>
      <c r="T65" s="31" t="str">
        <f t="shared" ref="T65:T124" ca="1" si="22">IF(ISERROR(MATCH("PEAK LOAD FORECAST AND CAPACITY", INDIRECT($R65&amp;"!$e$1:$e$55"), 0))=FALSE, ADDRESS(MATCH("PEAK LOAD FORECAST AND CAPACITY", INDIRECT($R65&amp;"!$e$1:$e$55"), 0)+1, MATCH("WINTER", INDIRECT(ADDRESS(MATCH("PEAK LOAD FORECAST AND CAPACITY", INDIRECT($R65&amp;"!$e$1:$e$55"), 0), 1, 1, TRUE, $R65)&amp;":$AQ"&amp;MATCH("PEAK LOAD FORECAST AND CAPACITY", INDIRECT($R65&amp;"!$e$1:$e$55"), 0)), 0), 1, TRUE, $R65)&amp;":"&amp;ADDRESS(MATCH("PEAK LOAD FORECAST AND CAPACITY", INDIRECT($R65&amp;"!$e$1:$e$55"), 0)+1, 43, 1, TRUE),
IF(ISERROR(MATCH("PEAK LOAD FORECAST AND CAPACITY", INDIRECT($R65&amp;"!$D$1:$D$55"), 0))=FALSE, ADDRESS(MATCH("PEAK LOAD FORECAST AND CAPACITY", INDIRECT($R65&amp;"!$D$1:$D$55"), 0)+1, MATCH("WINTER", INDIRECT(ADDRESS(MATCH("PEAK LOAD FORECAST AND CAPACITY", INDIRECT($R65&amp;"!$D$1:$D$55"), 0), 1, 1, TRUE, $R65)&amp;":$AQ"&amp;MATCH("PEAK LOAD FORECAST AND CAPACITY", INDIRECT($R65&amp;"!$D$1:$D$55"), 0)), 0), 1, TRUE, $R65)&amp;":"&amp;ADDRESS(MATCH("PEAK LOAD FORECAST AND CAPACITY", INDIRECT($R65&amp;"!$D$1:$D$55"), 0)+1, 43, 1, TRUE), ""))</f>
        <v>CLON!$U$25:$AQ$25</v>
      </c>
      <c r="U65" s="31" t="str">
        <f t="shared" ref="U65:U124" ca="1" si="23">IF(ISERROR(MATCH($E$2, INDIRECT($R65&amp;"!$E$1:$E$55"), 0))=FALSE, ADDRESS(MATCH($E$2, INDIRECT($R65&amp;"!$E$1:$E$55"), 0), MATCH("SUMMER", INDIRECT(ADDRESS(MATCH("PEAK LOAD FORECAST AND CAPACITY", INDIRECT($R65&amp;"!$E$1:$E$55"), 0), 1, 1, TRUE, $R65)&amp;":$AQ"&amp;MATCH("PEAK LOAD FORECAST AND CAPACITY", INDIRECT($R65&amp;"!$E$1:$E$55"), 0)), 0), 1, TRUE, $R65)&amp;":"&amp;
ADDRESS(MATCH($E$2, INDIRECT($R65&amp;"!$E$1:$E$55"), 0), MATCH("WINTER", INDIRECT(ADDRESS(MATCH("PEAK LOAD FORECAST AND CAPACITY", INDIRECT($R65&amp;"!$E$1:$E$55"), 0), 1, 1, TRUE, $R65)&amp;":$AQ"&amp;MATCH("PEAK LOAD FORECAST AND CAPACITY", INDIRECT($R65&amp;"!$E$1:$E$55"), 0)), 0)-1, 1, TRUE),
IF(ISERROR(MATCH($E$2, INDIRECT($R65&amp;"!$d$1:$d$55"), 0))=FALSE, ADDRESS(MATCH($E$2, INDIRECT($R65&amp;"!$d$1:$d$55"), 0), MATCH("SUMMER", INDIRECT(ADDRESS(MATCH("PEAK LOAD FORECAST AND CAPACITY", INDIRECT($R65&amp;"!$d$1:$d$55"), 0), 1, 1, TRUE, $R65)&amp;":$AQ"&amp;MATCH("PEAK LOAD FORECAST AND CAPACITY", INDIRECT($R65&amp;"!$d$1:$d$55"), 0)), 0), 1, TRUE, $R65)&amp;":"&amp;
ADDRESS(MATCH($E$2, INDIRECT($R65&amp;"!$d$1:$d$55"), 0), MATCH("WINTER", INDIRECT(ADDRESS(MATCH("PEAK LOAD FORECAST AND CAPACITY", INDIRECT($R65&amp;"!$d$1:$d$55"), 0), 1, 1, TRUE, $R65)&amp;":$AQ"&amp;MATCH("PEAK LOAD FORECAST AND CAPACITY", INDIRECT($R65&amp;"!$d$1:$d$55"), 0)), 0)-1, 1, TRUE), ""))</f>
        <v>CLON!$J$26:$T$26</v>
      </c>
      <c r="V65" s="31" t="str">
        <f t="shared" ref="V65:V124" ca="1" si="24">IF(ISERROR(MATCH($E$2, INDIRECT($R65&amp;"!$E$1:$E$55"), 0))=FALSE, ADDRESS(MATCH($E$2, INDIRECT($R65&amp;"!$E$1:$E$55"), 0), MATCH("WINTER", INDIRECT(ADDRESS(MATCH("PEAK LOAD FORECAST AND CAPACITY", INDIRECT($R65&amp;"!$E$1:$E$55"), 0), 1, 1, TRUE, $R65)&amp;":$AQ"&amp;MATCH("PEAK LOAD FORECAST AND CAPACITY", INDIRECT($R65&amp;"!$E$1:$E$55"), 0)), 0), 1, TRUE, $R65)&amp;":"&amp;
ADDRESS(MATCH($E$2, INDIRECT($R65&amp;"!$E$1:$E$55"), 0), 43, 1, TRUE),
IF(ISERROR(MATCH($E$2, INDIRECT($R65&amp;"!$d$1:$d$55"), 0))=FALSE, ADDRESS(MATCH($E$2, INDIRECT($R65&amp;"!$d$1:$d$55"), 0), MATCH("WINTER", INDIRECT(ADDRESS(MATCH("PEAK LOAD FORECAST AND CAPACITY", INDIRECT($R65&amp;"!$d$1:$d$55"), 0), 1, 1, TRUE, $R65)&amp;":$AQ"&amp;MATCH("PEAK LOAD FORECAST AND CAPACITY", INDIRECT($R65&amp;"!$d$1:$d$55"), 0)), 0), 1, TRUE, $R65)&amp;":"&amp;
ADDRESS(MATCH($E$2, INDIRECT($R65&amp;"!$d$1:$d$55"), 0), 43, 1, TRUE), ""))</f>
        <v>CLON!$U$26:$AQ$26</v>
      </c>
      <c r="W65" s="31"/>
      <c r="X65" s="31"/>
      <c r="Y65" s="31"/>
      <c r="Z65" s="31"/>
      <c r="AA65" s="30" t="s">
        <v>215</v>
      </c>
      <c r="AB65" s="30" t="s">
        <v>214</v>
      </c>
      <c r="AC65" s="30" t="str">
        <f t="shared" si="12"/>
        <v/>
      </c>
    </row>
    <row r="66" spans="1:29" customFormat="1" x14ac:dyDescent="0.25">
      <c r="A66" s="30"/>
      <c r="B66" s="38" t="s">
        <v>216</v>
      </c>
      <c r="C66" s="30" t="s">
        <v>59</v>
      </c>
      <c r="D66" s="30"/>
      <c r="E66" s="37">
        <f t="shared" ca="1" si="19"/>
        <v>40.200000000000003</v>
      </c>
      <c r="F66" s="37">
        <f t="shared" ca="1" si="19"/>
        <v>40.200000000000003</v>
      </c>
      <c r="G66" s="37">
        <f t="shared" ca="1" si="19"/>
        <v>40.200000000000003</v>
      </c>
      <c r="H66" s="37">
        <f t="shared" ca="1" si="19"/>
        <v>40.200000000000003</v>
      </c>
      <c r="I66" s="37">
        <f t="shared" ca="1" si="19"/>
        <v>40.200000000000003</v>
      </c>
      <c r="J66" s="37">
        <f t="shared" ca="1" si="20"/>
        <v>47.4</v>
      </c>
      <c r="K66" s="37">
        <f t="shared" ca="1" si="20"/>
        <v>47.4</v>
      </c>
      <c r="L66" s="37">
        <f t="shared" ca="1" si="20"/>
        <v>47.4</v>
      </c>
      <c r="M66" s="37">
        <f t="shared" ca="1" si="20"/>
        <v>47.4</v>
      </c>
      <c r="N66" s="37">
        <f t="shared" ca="1" si="20"/>
        <v>47.4</v>
      </c>
      <c r="O66" s="53"/>
      <c r="P66" s="30"/>
      <c r="Q66" s="31" t="str">
        <f t="shared" ref="Q66:Q124" si="25">IF($B66&lt;&gt;"",IF(ISERROR(FIND(" (",$B66))=FALSE, IF(ISERROR(FIND("Skid", MID($B66,1,FIND(" (",$B66)-1)))=FALSE, MID($B66, FIND("(", $B66)+1, FIND(")", $B66)-(FIND("(", $B66)+1)), MID($B66,1,FIND(" (",$B66)-1)),""))</f>
        <v>Columboola BSP</v>
      </c>
      <c r="R66" s="35" t="s">
        <v>217</v>
      </c>
      <c r="S66" s="31" t="str">
        <f t="shared" ca="1" si="21"/>
        <v>COLU!$I$23:$S$23</v>
      </c>
      <c r="T66" s="31" t="str">
        <f t="shared" ca="1" si="22"/>
        <v>COLU!$T$23:$AQ$23</v>
      </c>
      <c r="U66" s="31" t="str">
        <f t="shared" ca="1" si="23"/>
        <v>COLU!$I$24:$S$24</v>
      </c>
      <c r="V66" s="31" t="str">
        <f t="shared" ca="1" si="24"/>
        <v>COLU!$T$24:$AQ$24</v>
      </c>
      <c r="W66" s="31"/>
      <c r="X66" s="31"/>
      <c r="Y66" s="31"/>
      <c r="Z66" s="31"/>
      <c r="AA66" s="30" t="s">
        <v>218</v>
      </c>
      <c r="AB66" s="30" t="s">
        <v>217</v>
      </c>
      <c r="AC66" s="30" t="str">
        <f t="shared" si="12"/>
        <v/>
      </c>
    </row>
    <row r="67" spans="1:29" customFormat="1" x14ac:dyDescent="0.25">
      <c r="A67" s="30"/>
      <c r="B67" s="38" t="s">
        <v>219</v>
      </c>
      <c r="C67" s="30" t="s">
        <v>19</v>
      </c>
      <c r="D67" s="30"/>
      <c r="E67" s="37">
        <f t="shared" ca="1" si="19"/>
        <v>6.9</v>
      </c>
      <c r="F67" s="37">
        <f t="shared" ca="1" si="19"/>
        <v>6.9</v>
      </c>
      <c r="G67" s="37">
        <f t="shared" ca="1" si="19"/>
        <v>6.9</v>
      </c>
      <c r="H67" s="37">
        <f t="shared" ca="1" si="19"/>
        <v>6.9</v>
      </c>
      <c r="I67" s="37">
        <f t="shared" ca="1" si="19"/>
        <v>6.9</v>
      </c>
      <c r="J67" s="37">
        <f t="shared" ca="1" si="20"/>
        <v>6.9</v>
      </c>
      <c r="K67" s="37">
        <f t="shared" ca="1" si="20"/>
        <v>6.9</v>
      </c>
      <c r="L67" s="37">
        <f t="shared" ca="1" si="20"/>
        <v>6.9</v>
      </c>
      <c r="M67" s="37">
        <f t="shared" ca="1" si="20"/>
        <v>6.9</v>
      </c>
      <c r="N67" s="37">
        <f t="shared" ca="1" si="20"/>
        <v>6.9</v>
      </c>
      <c r="O67" s="53" t="s">
        <v>220</v>
      </c>
      <c r="P67" s="30"/>
      <c r="Q67" s="31" t="str">
        <f t="shared" si="25"/>
        <v>Comet</v>
      </c>
      <c r="R67" s="35" t="s">
        <v>221</v>
      </c>
      <c r="S67" s="31" t="str">
        <f t="shared" ca="1" si="21"/>
        <v>COME!$J$25:$T$25</v>
      </c>
      <c r="T67" s="31" t="str">
        <f t="shared" ca="1" si="22"/>
        <v>COME!$U$25:$AQ$25</v>
      </c>
      <c r="U67" s="31" t="str">
        <f t="shared" ca="1" si="23"/>
        <v>COME!$J$26:$T$26</v>
      </c>
      <c r="V67" s="31" t="str">
        <f t="shared" ca="1" si="24"/>
        <v>COME!$U$26:$AQ$26</v>
      </c>
      <c r="W67" s="31"/>
      <c r="X67" s="31"/>
      <c r="Y67" s="31"/>
      <c r="Z67" s="31"/>
      <c r="AA67" s="30" t="s">
        <v>222</v>
      </c>
      <c r="AB67" s="30" t="s">
        <v>221</v>
      </c>
      <c r="AC67" s="30" t="str">
        <f t="shared" si="12"/>
        <v/>
      </c>
    </row>
    <row r="68" spans="1:29" customFormat="1" x14ac:dyDescent="0.25">
      <c r="A68" s="30"/>
      <c r="B68" s="38" t="s">
        <v>223</v>
      </c>
      <c r="C68" s="30" t="s">
        <v>19</v>
      </c>
      <c r="D68" s="30"/>
      <c r="E68" s="37">
        <f t="shared" ca="1" si="19"/>
        <v>21.5</v>
      </c>
      <c r="F68" s="37">
        <f t="shared" ca="1" si="19"/>
        <v>21.5</v>
      </c>
      <c r="G68" s="37">
        <f t="shared" ca="1" si="19"/>
        <v>21.5</v>
      </c>
      <c r="H68" s="37">
        <f t="shared" ca="1" si="19"/>
        <v>21.5</v>
      </c>
      <c r="I68" s="37">
        <f t="shared" ca="1" si="19"/>
        <v>21.5</v>
      </c>
      <c r="J68" s="37">
        <f t="shared" ca="1" si="20"/>
        <v>24.6</v>
      </c>
      <c r="K68" s="37">
        <f t="shared" ca="1" si="20"/>
        <v>24.6</v>
      </c>
      <c r="L68" s="37">
        <f t="shared" ca="1" si="20"/>
        <v>24.6</v>
      </c>
      <c r="M68" s="37">
        <f t="shared" ca="1" si="20"/>
        <v>24.6</v>
      </c>
      <c r="N68" s="37">
        <f t="shared" ca="1" si="20"/>
        <v>24.6</v>
      </c>
      <c r="O68" s="53"/>
      <c r="P68" s="30"/>
      <c r="Q68" s="31" t="str">
        <f t="shared" si="25"/>
        <v>Cooktown</v>
      </c>
      <c r="R68" s="35" t="s">
        <v>224</v>
      </c>
      <c r="S68" s="31" t="str">
        <f t="shared" ca="1" si="21"/>
        <v>COOK!$J$25:$T$25</v>
      </c>
      <c r="T68" s="31" t="str">
        <f t="shared" ca="1" si="22"/>
        <v>COOK!$U$25:$AQ$25</v>
      </c>
      <c r="U68" s="31" t="str">
        <f t="shared" ca="1" si="23"/>
        <v>COOK!$J$26:$T$26</v>
      </c>
      <c r="V68" s="31" t="str">
        <f t="shared" ca="1" si="24"/>
        <v>COOK!$U$26:$AQ$26</v>
      </c>
      <c r="W68" s="31"/>
      <c r="X68" s="31"/>
      <c r="Y68" s="31"/>
      <c r="Z68" s="31"/>
      <c r="AA68" s="30" t="s">
        <v>225</v>
      </c>
      <c r="AB68" s="30" t="s">
        <v>224</v>
      </c>
      <c r="AC68" s="30" t="str">
        <f t="shared" si="12"/>
        <v/>
      </c>
    </row>
    <row r="69" spans="1:29" customFormat="1" x14ac:dyDescent="0.25">
      <c r="A69" s="30"/>
      <c r="B69" s="38" t="s">
        <v>226</v>
      </c>
      <c r="C69" s="30" t="s">
        <v>19</v>
      </c>
      <c r="D69" s="30"/>
      <c r="E69" s="37">
        <f t="shared" ca="1" si="19"/>
        <v>5.3</v>
      </c>
      <c r="F69" s="37">
        <f t="shared" ca="1" si="19"/>
        <v>5.3</v>
      </c>
      <c r="G69" s="37">
        <f t="shared" ca="1" si="19"/>
        <v>5.3</v>
      </c>
      <c r="H69" s="37">
        <f t="shared" ca="1" si="19"/>
        <v>5.3</v>
      </c>
      <c r="I69" s="37">
        <f t="shared" ca="1" si="19"/>
        <v>5.3</v>
      </c>
      <c r="J69" s="37">
        <f t="shared" ca="1" si="20"/>
        <v>6</v>
      </c>
      <c r="K69" s="37">
        <f t="shared" ca="1" si="20"/>
        <v>6</v>
      </c>
      <c r="L69" s="37">
        <f t="shared" ca="1" si="20"/>
        <v>6</v>
      </c>
      <c r="M69" s="37">
        <f t="shared" ca="1" si="20"/>
        <v>6</v>
      </c>
      <c r="N69" s="37">
        <f t="shared" ca="1" si="20"/>
        <v>6</v>
      </c>
      <c r="O69" s="53"/>
      <c r="P69" s="30"/>
      <c r="Q69" s="31" t="str">
        <f t="shared" si="25"/>
        <v>Coominglah</v>
      </c>
      <c r="R69" s="35" t="s">
        <v>227</v>
      </c>
      <c r="S69" s="31" t="str">
        <f t="shared" ca="1" si="21"/>
        <v>COOM!$J$25:$T$25</v>
      </c>
      <c r="T69" s="31" t="str">
        <f t="shared" ca="1" si="22"/>
        <v>COOM!$U$25:$AQ$25</v>
      </c>
      <c r="U69" s="31" t="str">
        <f t="shared" ca="1" si="23"/>
        <v>COOM!$J$26:$T$26</v>
      </c>
      <c r="V69" s="31" t="str">
        <f t="shared" ca="1" si="24"/>
        <v>COOM!$U$26:$AQ$26</v>
      </c>
      <c r="W69" s="31"/>
      <c r="X69" s="31"/>
      <c r="Y69" s="31"/>
      <c r="Z69" s="31"/>
      <c r="AA69" s="30" t="s">
        <v>228</v>
      </c>
      <c r="AB69" s="30" t="s">
        <v>227</v>
      </c>
      <c r="AC69" s="30" t="str">
        <f t="shared" si="12"/>
        <v/>
      </c>
    </row>
    <row r="70" spans="1:29" customFormat="1" x14ac:dyDescent="0.25">
      <c r="A70" s="30"/>
      <c r="B70" s="38" t="s">
        <v>229</v>
      </c>
      <c r="C70" s="30" t="s">
        <v>19</v>
      </c>
      <c r="D70" s="30"/>
      <c r="E70" s="37">
        <f t="shared" ca="1" si="19"/>
        <v>47.1</v>
      </c>
      <c r="F70" s="37">
        <f t="shared" ca="1" si="19"/>
        <v>47.1</v>
      </c>
      <c r="G70" s="37">
        <f t="shared" ca="1" si="19"/>
        <v>47.1</v>
      </c>
      <c r="H70" s="37">
        <f t="shared" ca="1" si="19"/>
        <v>47.1</v>
      </c>
      <c r="I70" s="37">
        <f t="shared" ca="1" si="19"/>
        <v>47.1</v>
      </c>
      <c r="J70" s="37">
        <f t="shared" ca="1" si="20"/>
        <v>53.4</v>
      </c>
      <c r="K70" s="37">
        <f t="shared" ca="1" si="20"/>
        <v>53.4</v>
      </c>
      <c r="L70" s="37">
        <f t="shared" ca="1" si="20"/>
        <v>53.4</v>
      </c>
      <c r="M70" s="37">
        <f t="shared" ca="1" si="20"/>
        <v>53.4</v>
      </c>
      <c r="N70" s="37">
        <f t="shared" ca="1" si="20"/>
        <v>53.4</v>
      </c>
      <c r="O70" s="53"/>
      <c r="P70" s="30"/>
      <c r="Q70" s="31" t="str">
        <f t="shared" si="25"/>
        <v>Craiglie</v>
      </c>
      <c r="R70" s="35" t="s">
        <v>230</v>
      </c>
      <c r="S70" s="31" t="str">
        <f t="shared" ca="1" si="21"/>
        <v>CRAI!$J$25:$T$25</v>
      </c>
      <c r="T70" s="31" t="str">
        <f t="shared" ca="1" si="22"/>
        <v>CRAI!$U$25:$AQ$25</v>
      </c>
      <c r="U70" s="31" t="str">
        <f t="shared" ca="1" si="23"/>
        <v>CRAI!$J$26:$T$26</v>
      </c>
      <c r="V70" s="31" t="str">
        <f t="shared" ca="1" si="24"/>
        <v>CRAI!$U$26:$AQ$26</v>
      </c>
      <c r="W70" s="31"/>
      <c r="X70" s="31"/>
      <c r="Y70" s="31"/>
      <c r="Z70" s="31"/>
      <c r="AA70" s="30" t="s">
        <v>231</v>
      </c>
      <c r="AB70" s="30" t="s">
        <v>230</v>
      </c>
      <c r="AC70" s="30" t="str">
        <f t="shared" si="12"/>
        <v/>
      </c>
    </row>
    <row r="71" spans="1:29" customFormat="1" x14ac:dyDescent="0.25">
      <c r="A71" s="30"/>
      <c r="B71" s="38" t="s">
        <v>232</v>
      </c>
      <c r="C71" s="30" t="s">
        <v>19</v>
      </c>
      <c r="D71" s="30"/>
      <c r="E71" s="37">
        <f t="shared" ca="1" si="19"/>
        <v>55.6</v>
      </c>
      <c r="F71" s="37">
        <f t="shared" ca="1" si="19"/>
        <v>55.6</v>
      </c>
      <c r="G71" s="37">
        <f t="shared" ca="1" si="19"/>
        <v>55.6</v>
      </c>
      <c r="H71" s="37">
        <f t="shared" ca="1" si="19"/>
        <v>55.6</v>
      </c>
      <c r="I71" s="37">
        <f t="shared" ca="1" si="19"/>
        <v>55.6</v>
      </c>
      <c r="J71" s="37">
        <f t="shared" ca="1" si="20"/>
        <v>57.9</v>
      </c>
      <c r="K71" s="37">
        <f t="shared" ca="1" si="20"/>
        <v>57.9</v>
      </c>
      <c r="L71" s="37">
        <f t="shared" ca="1" si="20"/>
        <v>57.9</v>
      </c>
      <c r="M71" s="37">
        <f t="shared" ca="1" si="20"/>
        <v>57.9</v>
      </c>
      <c r="N71" s="37">
        <f t="shared" ca="1" si="20"/>
        <v>57.9</v>
      </c>
      <c r="O71" s="53"/>
      <c r="P71" s="30"/>
      <c r="Q71" s="31" t="str">
        <f t="shared" si="25"/>
        <v>Cranbrook</v>
      </c>
      <c r="R71" s="35" t="s">
        <v>233</v>
      </c>
      <c r="S71" s="31" t="str">
        <f t="shared" ca="1" si="21"/>
        <v>CRAN!$J$25:$T$25</v>
      </c>
      <c r="T71" s="31" t="str">
        <f t="shared" ca="1" si="22"/>
        <v>CRAN!$U$25:$AQ$25</v>
      </c>
      <c r="U71" s="31" t="str">
        <f t="shared" ca="1" si="23"/>
        <v>CRAN!$J$26:$T$26</v>
      </c>
      <c r="V71" s="31" t="str">
        <f t="shared" ca="1" si="24"/>
        <v>CRAN!$U$26:$AQ$26</v>
      </c>
      <c r="W71" s="31"/>
      <c r="X71" s="31"/>
      <c r="Y71" s="31"/>
      <c r="Z71" s="31"/>
      <c r="AA71" s="30" t="s">
        <v>234</v>
      </c>
      <c r="AB71" s="30" t="s">
        <v>233</v>
      </c>
      <c r="AC71" s="30" t="str">
        <f t="shared" si="12"/>
        <v/>
      </c>
    </row>
    <row r="72" spans="1:29" customFormat="1" x14ac:dyDescent="0.25">
      <c r="A72" s="30"/>
      <c r="B72" s="38" t="s">
        <v>235</v>
      </c>
      <c r="C72" s="30" t="s">
        <v>19</v>
      </c>
      <c r="D72" s="30"/>
      <c r="E72" s="37">
        <f t="shared" ref="E72:I81" ca="1" si="26">IF(AND($S72&lt;&gt;"", $U72&lt;&gt;"", $E$2&lt;&gt;"", $E$2&lt;&gt;"-"), IF(INDEX(INDIRECT($U72), MATCH(E$5, INDIRECT($S72), 0))&lt;&gt;"", IF(ISNUMBER(INDEX(INDIRECT($U72), MATCH(E$5, INDIRECT($S72), 0))), ROUND(INDEX(INDIRECT($U72), MATCH(E$5, INDIRECT($S72), 0)), 1), IF($E$2="Meets Security Standard", PROPER(INDEX(INDIRECT($U72), MATCH(E$5, INDIRECT($S72), 0))), INDEX(INDIRECT($U72), MATCH(E$5, INDIRECT($S72), 0)))), ""), "")</f>
        <v>1.1000000000000001</v>
      </c>
      <c r="F72" s="37">
        <f t="shared" ca="1" si="26"/>
        <v>1.1000000000000001</v>
      </c>
      <c r="G72" s="37">
        <f t="shared" ca="1" si="26"/>
        <v>1.1000000000000001</v>
      </c>
      <c r="H72" s="37">
        <f t="shared" ca="1" si="26"/>
        <v>1.1000000000000001</v>
      </c>
      <c r="I72" s="37">
        <f t="shared" ca="1" si="26"/>
        <v>1.1000000000000001</v>
      </c>
      <c r="J72" s="37">
        <f t="shared" ref="J72:N81" ca="1" si="27">IF(AND($T72&lt;&gt;"", $V72&lt;&gt;"", $E$2&lt;&gt;"", $E$2&lt;&gt;"-"), IF(INDEX(INDIRECT($V72), MATCH(TEXT(J$5, "????"), INDIRECT($T72), 0))&lt;&gt;"", IF(INDEX(INDIRECT($V72), MATCH(TEXT(J$5, "????"), INDIRECT($T72), 0))&lt;&gt;"", IF(ISNUMBER(INDEX(INDIRECT($V72), MATCH(TEXT(J$5, "????"), INDIRECT($T72), 0))), ROUND(INDEX(INDIRECT($V72), MATCH(TEXT(J$5, "????"), INDIRECT($T72), 0)), 1), IF($E$2="Meets Security Standard", PROPER(INDEX(INDIRECT($V72), MATCH(TEXT(J$5, "????"), INDIRECT($T72), 0))), INDEX(INDIRECT($V72), MATCH(TEXT(J$5, "????"), INDIRECT($T72), 0)))), ""), ""), "")</f>
        <v>1.1000000000000001</v>
      </c>
      <c r="K72" s="37">
        <f t="shared" ca="1" si="27"/>
        <v>1.1000000000000001</v>
      </c>
      <c r="L72" s="37">
        <f t="shared" ca="1" si="27"/>
        <v>1.1000000000000001</v>
      </c>
      <c r="M72" s="37">
        <f t="shared" ca="1" si="27"/>
        <v>1.1000000000000001</v>
      </c>
      <c r="N72" s="37">
        <f t="shared" ca="1" si="27"/>
        <v>1.1000000000000001</v>
      </c>
      <c r="O72" s="53"/>
      <c r="P72" s="30"/>
      <c r="Q72" s="31" t="str">
        <f t="shared" si="25"/>
        <v>Crediton</v>
      </c>
      <c r="R72" s="35" t="s">
        <v>236</v>
      </c>
      <c r="S72" s="31" t="str">
        <f t="shared" ca="1" si="21"/>
        <v>CRED!$J$25:$T$25</v>
      </c>
      <c r="T72" s="31" t="str">
        <f t="shared" ca="1" si="22"/>
        <v>CRED!$U$25:$AQ$25</v>
      </c>
      <c r="U72" s="31" t="str">
        <f t="shared" ca="1" si="23"/>
        <v>CRED!$J$26:$T$26</v>
      </c>
      <c r="V72" s="31" t="str">
        <f t="shared" ca="1" si="24"/>
        <v>CRED!$U$26:$AQ$26</v>
      </c>
      <c r="W72" s="31"/>
      <c r="X72" s="31"/>
      <c r="Y72" s="31"/>
      <c r="Z72" s="31"/>
      <c r="AA72" s="30" t="s">
        <v>237</v>
      </c>
      <c r="AB72" s="30" t="s">
        <v>236</v>
      </c>
      <c r="AC72" s="30" t="str">
        <f t="shared" si="12"/>
        <v/>
      </c>
    </row>
    <row r="73" spans="1:29" customFormat="1" x14ac:dyDescent="0.25">
      <c r="A73" s="30"/>
      <c r="B73" s="38" t="s">
        <v>238</v>
      </c>
      <c r="C73" s="30" t="s">
        <v>19</v>
      </c>
      <c r="D73" s="30"/>
      <c r="E73" s="37">
        <f t="shared" ca="1" si="26"/>
        <v>3</v>
      </c>
      <c r="F73" s="37">
        <f t="shared" ca="1" si="26"/>
        <v>3</v>
      </c>
      <c r="G73" s="37">
        <f t="shared" ca="1" si="26"/>
        <v>3</v>
      </c>
      <c r="H73" s="37">
        <f t="shared" ca="1" si="26"/>
        <v>3</v>
      </c>
      <c r="I73" s="37">
        <f t="shared" ca="1" si="26"/>
        <v>3</v>
      </c>
      <c r="J73" s="37">
        <f t="shared" ca="1" si="27"/>
        <v>3</v>
      </c>
      <c r="K73" s="37">
        <f t="shared" ca="1" si="27"/>
        <v>3</v>
      </c>
      <c r="L73" s="37">
        <f t="shared" ca="1" si="27"/>
        <v>3</v>
      </c>
      <c r="M73" s="37">
        <f t="shared" ca="1" si="27"/>
        <v>3</v>
      </c>
      <c r="N73" s="37">
        <f t="shared" ca="1" si="27"/>
        <v>3</v>
      </c>
      <c r="O73" s="53"/>
      <c r="P73" s="30"/>
      <c r="Q73" s="31" t="str">
        <f t="shared" si="25"/>
        <v>Cressbrook No. 1</v>
      </c>
      <c r="R73" s="35" t="s">
        <v>239</v>
      </c>
      <c r="S73" s="31" t="str">
        <f t="shared" ca="1" si="21"/>
        <v>CREA!$J$25:$T$25</v>
      </c>
      <c r="T73" s="31" t="str">
        <f t="shared" ca="1" si="22"/>
        <v>CREA!$U$25:$AQ$25</v>
      </c>
      <c r="U73" s="31" t="str">
        <f t="shared" ca="1" si="23"/>
        <v>CREA!$J$26:$T$26</v>
      </c>
      <c r="V73" s="31" t="str">
        <f t="shared" ca="1" si="24"/>
        <v>CREA!$U$26:$AQ$26</v>
      </c>
      <c r="W73" s="31"/>
      <c r="X73" s="31"/>
      <c r="Y73" s="31"/>
      <c r="Z73" s="31"/>
      <c r="AA73" s="30"/>
      <c r="AB73" s="30"/>
      <c r="AC73" s="30" t="str">
        <f t="shared" si="12"/>
        <v>MISMATCH</v>
      </c>
    </row>
    <row r="74" spans="1:29" customFormat="1" x14ac:dyDescent="0.25">
      <c r="A74" s="30"/>
      <c r="B74" s="38" t="s">
        <v>240</v>
      </c>
      <c r="C74" s="30" t="s">
        <v>19</v>
      </c>
      <c r="D74" s="30"/>
      <c r="E74" s="37">
        <f t="shared" ca="1" si="26"/>
        <v>3</v>
      </c>
      <c r="F74" s="37">
        <f t="shared" ca="1" si="26"/>
        <v>3</v>
      </c>
      <c r="G74" s="37">
        <f t="shared" ca="1" si="26"/>
        <v>3</v>
      </c>
      <c r="H74" s="37">
        <f t="shared" ca="1" si="26"/>
        <v>3</v>
      </c>
      <c r="I74" s="37">
        <f t="shared" ca="1" si="26"/>
        <v>3</v>
      </c>
      <c r="J74" s="37">
        <f t="shared" ca="1" si="27"/>
        <v>3</v>
      </c>
      <c r="K74" s="37">
        <f t="shared" ca="1" si="27"/>
        <v>3</v>
      </c>
      <c r="L74" s="37">
        <f t="shared" ca="1" si="27"/>
        <v>3</v>
      </c>
      <c r="M74" s="37">
        <f t="shared" ca="1" si="27"/>
        <v>3</v>
      </c>
      <c r="N74" s="37">
        <f t="shared" ca="1" si="27"/>
        <v>3</v>
      </c>
      <c r="O74" s="53"/>
      <c r="P74" s="30"/>
      <c r="Q74" s="31" t="str">
        <f t="shared" si="25"/>
        <v>Cressbrook No. 2</v>
      </c>
      <c r="R74" s="35" t="s">
        <v>241</v>
      </c>
      <c r="S74" s="31" t="str">
        <f t="shared" ca="1" si="21"/>
        <v>CREB!$J$25:$T$25</v>
      </c>
      <c r="T74" s="31" t="str">
        <f t="shared" ca="1" si="22"/>
        <v>CREB!$U$25:$AQ$25</v>
      </c>
      <c r="U74" s="31" t="str">
        <f t="shared" ca="1" si="23"/>
        <v>CREB!$J$26:$T$26</v>
      </c>
      <c r="V74" s="31" t="str">
        <f t="shared" ca="1" si="24"/>
        <v>CREB!$U$26:$AQ$26</v>
      </c>
      <c r="W74" s="31"/>
      <c r="X74" s="31"/>
      <c r="Y74" s="31"/>
      <c r="Z74" s="31"/>
      <c r="AA74" s="30"/>
      <c r="AB74" s="30"/>
      <c r="AC74" s="30" t="str">
        <f t="shared" si="12"/>
        <v>MISMATCH</v>
      </c>
    </row>
    <row r="75" spans="1:29" customFormat="1" x14ac:dyDescent="0.25">
      <c r="A75" s="30"/>
      <c r="B75" s="38" t="s">
        <v>242</v>
      </c>
      <c r="C75" s="30" t="s">
        <v>19</v>
      </c>
      <c r="D75" s="30"/>
      <c r="E75" s="37">
        <f t="shared" ca="1" si="26"/>
        <v>8.3000000000000007</v>
      </c>
      <c r="F75" s="37">
        <f t="shared" ca="1" si="26"/>
        <v>8.3000000000000007</v>
      </c>
      <c r="G75" s="37">
        <f t="shared" ca="1" si="26"/>
        <v>8.3000000000000007</v>
      </c>
      <c r="H75" s="37">
        <f t="shared" ca="1" si="26"/>
        <v>8.3000000000000007</v>
      </c>
      <c r="I75" s="37">
        <f t="shared" ca="1" si="26"/>
        <v>8.3000000000000007</v>
      </c>
      <c r="J75" s="37">
        <f t="shared" ca="1" si="27"/>
        <v>9.4</v>
      </c>
      <c r="K75" s="37">
        <f t="shared" ca="1" si="27"/>
        <v>9.4</v>
      </c>
      <c r="L75" s="37">
        <f t="shared" ca="1" si="27"/>
        <v>9.4</v>
      </c>
      <c r="M75" s="37">
        <f t="shared" ca="1" si="27"/>
        <v>9.4</v>
      </c>
      <c r="N75" s="37">
        <f t="shared" ca="1" si="27"/>
        <v>9.4</v>
      </c>
      <c r="O75" s="53"/>
      <c r="P75" s="30"/>
      <c r="Q75" s="31" t="str">
        <f t="shared" si="25"/>
        <v>Crows Nest</v>
      </c>
      <c r="R75" s="35" t="s">
        <v>243</v>
      </c>
      <c r="S75" s="31" t="str">
        <f t="shared" ca="1" si="21"/>
        <v>CRNE!$J$25:$T$25</v>
      </c>
      <c r="T75" s="31" t="str">
        <f t="shared" ca="1" si="22"/>
        <v>CRNE!$U$25:$AQ$25</v>
      </c>
      <c r="U75" s="31" t="str">
        <f t="shared" ca="1" si="23"/>
        <v>CRNE!$J$26:$T$26</v>
      </c>
      <c r="V75" s="31" t="str">
        <f t="shared" ca="1" si="24"/>
        <v>CRNE!$U$26:$AQ$26</v>
      </c>
      <c r="W75" s="31"/>
      <c r="X75" s="31"/>
      <c r="Y75" s="31"/>
      <c r="Z75" s="31"/>
      <c r="AA75" s="30" t="s">
        <v>244</v>
      </c>
      <c r="AB75" s="30" t="s">
        <v>243</v>
      </c>
      <c r="AC75" s="30" t="str">
        <f t="shared" si="12"/>
        <v/>
      </c>
    </row>
    <row r="76" spans="1:29" customFormat="1" x14ac:dyDescent="0.25">
      <c r="A76" s="30"/>
      <c r="B76" s="38" t="s">
        <v>245</v>
      </c>
      <c r="C76" s="30" t="s">
        <v>19</v>
      </c>
      <c r="D76" s="30"/>
      <c r="E76" s="37">
        <f t="shared" ca="1" si="26"/>
        <v>5.0999999999999996</v>
      </c>
      <c r="F76" s="37">
        <f t="shared" ca="1" si="26"/>
        <v>5.0999999999999996</v>
      </c>
      <c r="G76" s="37">
        <f t="shared" ca="1" si="26"/>
        <v>5.0999999999999996</v>
      </c>
      <c r="H76" s="37">
        <f t="shared" ca="1" si="26"/>
        <v>5.0999999999999996</v>
      </c>
      <c r="I76" s="37">
        <f t="shared" ca="1" si="26"/>
        <v>5.0999999999999996</v>
      </c>
      <c r="J76" s="37">
        <f t="shared" ca="1" si="27"/>
        <v>5.4</v>
      </c>
      <c r="K76" s="37">
        <f t="shared" ca="1" si="27"/>
        <v>5.4</v>
      </c>
      <c r="L76" s="37">
        <f t="shared" ca="1" si="27"/>
        <v>5.4</v>
      </c>
      <c r="M76" s="37">
        <f t="shared" ca="1" si="27"/>
        <v>5.4</v>
      </c>
      <c r="N76" s="37">
        <f t="shared" ca="1" si="27"/>
        <v>5.4</v>
      </c>
      <c r="O76" s="53"/>
      <c r="P76" s="30"/>
      <c r="Q76" s="31" t="str">
        <f t="shared" si="25"/>
        <v>Croydon</v>
      </c>
      <c r="R76" s="35" t="s">
        <v>246</v>
      </c>
      <c r="S76" s="31" t="str">
        <f t="shared" ca="1" si="21"/>
        <v>CROY!$J$25:$T$25</v>
      </c>
      <c r="T76" s="31" t="str">
        <f t="shared" ca="1" si="22"/>
        <v>CROY!$U$25:$AQ$25</v>
      </c>
      <c r="U76" s="31" t="str">
        <f t="shared" ca="1" si="23"/>
        <v>CROY!$J$26:$T$26</v>
      </c>
      <c r="V76" s="31" t="str">
        <f t="shared" ca="1" si="24"/>
        <v>CROY!$U$26:$AQ$26</v>
      </c>
      <c r="W76" s="31"/>
      <c r="X76" s="31"/>
      <c r="Y76" s="31"/>
      <c r="Z76" s="31"/>
      <c r="AA76" s="30" t="s">
        <v>247</v>
      </c>
      <c r="AB76" s="30" t="s">
        <v>246</v>
      </c>
      <c r="AC76" s="30" t="str">
        <f t="shared" si="12"/>
        <v/>
      </c>
    </row>
    <row r="77" spans="1:29" customFormat="1" x14ac:dyDescent="0.25">
      <c r="A77" s="30"/>
      <c r="B77" s="38" t="s">
        <v>248</v>
      </c>
      <c r="C77" s="30" t="s">
        <v>19</v>
      </c>
      <c r="D77" s="30"/>
      <c r="E77" s="37">
        <f t="shared" ca="1" si="26"/>
        <v>11.3</v>
      </c>
      <c r="F77" s="37">
        <f t="shared" ca="1" si="26"/>
        <v>11.3</v>
      </c>
      <c r="G77" s="37">
        <f t="shared" ca="1" si="26"/>
        <v>11.3</v>
      </c>
      <c r="H77" s="37">
        <f t="shared" ca="1" si="26"/>
        <v>11.3</v>
      </c>
      <c r="I77" s="37">
        <f t="shared" ca="1" si="26"/>
        <v>11.3</v>
      </c>
      <c r="J77" s="37">
        <f t="shared" ca="1" si="27"/>
        <v>13.9</v>
      </c>
      <c r="K77" s="37">
        <f t="shared" ca="1" si="27"/>
        <v>13.9</v>
      </c>
      <c r="L77" s="37">
        <f t="shared" ca="1" si="27"/>
        <v>13.9</v>
      </c>
      <c r="M77" s="37">
        <f t="shared" ca="1" si="27"/>
        <v>13.9</v>
      </c>
      <c r="N77" s="37">
        <f t="shared" ca="1" si="27"/>
        <v>13.9</v>
      </c>
      <c r="O77" s="53"/>
      <c r="P77" s="30"/>
      <c r="Q77" s="31" t="str">
        <f t="shared" si="25"/>
        <v>Cunnamulla</v>
      </c>
      <c r="R77" s="35" t="s">
        <v>249</v>
      </c>
      <c r="S77" s="31" t="str">
        <f t="shared" ca="1" si="21"/>
        <v>CUNN!$J$25:$T$25</v>
      </c>
      <c r="T77" s="31" t="str">
        <f t="shared" ca="1" si="22"/>
        <v>CUNN!$U$25:$AQ$25</v>
      </c>
      <c r="U77" s="31" t="str">
        <f t="shared" ca="1" si="23"/>
        <v>CUNN!$J$26:$T$26</v>
      </c>
      <c r="V77" s="31" t="str">
        <f t="shared" ca="1" si="24"/>
        <v>CUNN!$U$26:$AQ$26</v>
      </c>
      <c r="W77" s="31"/>
      <c r="X77" s="31"/>
      <c r="Y77" s="31"/>
      <c r="Z77" s="31"/>
      <c r="AA77" s="30" t="s">
        <v>250</v>
      </c>
      <c r="AB77" s="30" t="s">
        <v>249</v>
      </c>
      <c r="AC77" s="30" t="str">
        <f t="shared" si="12"/>
        <v/>
      </c>
    </row>
    <row r="78" spans="1:29" customFormat="1" x14ac:dyDescent="0.25">
      <c r="A78" s="30"/>
      <c r="B78" s="38" t="s">
        <v>251</v>
      </c>
      <c r="C78" s="30" t="s">
        <v>19</v>
      </c>
      <c r="D78" s="30"/>
      <c r="E78" s="37">
        <f t="shared" ca="1" si="26"/>
        <v>5.6</v>
      </c>
      <c r="F78" s="37">
        <f t="shared" ca="1" si="26"/>
        <v>5.6</v>
      </c>
      <c r="G78" s="37">
        <f t="shared" ca="1" si="26"/>
        <v>5.6</v>
      </c>
      <c r="H78" s="37">
        <f t="shared" ca="1" si="26"/>
        <v>5.6</v>
      </c>
      <c r="I78" s="37">
        <f t="shared" ca="1" si="26"/>
        <v>5.6</v>
      </c>
      <c r="J78" s="37">
        <f t="shared" ca="1" si="27"/>
        <v>6.9</v>
      </c>
      <c r="K78" s="37">
        <f t="shared" ca="1" si="27"/>
        <v>6.9</v>
      </c>
      <c r="L78" s="37">
        <f t="shared" ca="1" si="27"/>
        <v>6.9</v>
      </c>
      <c r="M78" s="37">
        <f t="shared" ca="1" si="27"/>
        <v>6.9</v>
      </c>
      <c r="N78" s="37">
        <f t="shared" ca="1" si="27"/>
        <v>6.9</v>
      </c>
      <c r="O78" s="53"/>
      <c r="P78" s="30"/>
      <c r="Q78" s="31" t="str">
        <f t="shared" si="25"/>
        <v>Cunnamulla 22kV</v>
      </c>
      <c r="R78" s="35" t="s">
        <v>252</v>
      </c>
      <c r="S78" s="31" t="str">
        <f t="shared" ca="1" si="21"/>
        <v>'Z1327'!$J$25:$T$25</v>
      </c>
      <c r="T78" s="31" t="str">
        <f t="shared" ca="1" si="22"/>
        <v>'Z1327'!$U$25:$AQ$25</v>
      </c>
      <c r="U78" s="31" t="str">
        <f t="shared" ca="1" si="23"/>
        <v>'Z1327'!$J$26:$T$26</v>
      </c>
      <c r="V78" s="31" t="str">
        <f t="shared" ca="1" si="24"/>
        <v>'Z1327'!$U$26:$AQ$26</v>
      </c>
      <c r="W78" s="31"/>
      <c r="X78" s="31"/>
      <c r="Y78" s="31"/>
      <c r="Z78" s="31"/>
      <c r="AA78" s="30"/>
      <c r="AB78" s="30"/>
      <c r="AC78" s="30" t="str">
        <f t="shared" si="12"/>
        <v>MISMATCH</v>
      </c>
    </row>
    <row r="79" spans="1:29" customFormat="1" x14ac:dyDescent="0.25">
      <c r="A79" s="30"/>
      <c r="B79" s="38" t="s">
        <v>253</v>
      </c>
      <c r="C79" s="30" t="s">
        <v>59</v>
      </c>
      <c r="D79" s="30"/>
      <c r="E79" s="37">
        <f t="shared" ca="1" si="26"/>
        <v>37.299999999999997</v>
      </c>
      <c r="F79" s="37">
        <f t="shared" ca="1" si="26"/>
        <v>37.299999999999997</v>
      </c>
      <c r="G79" s="37">
        <f t="shared" ca="1" si="26"/>
        <v>37.299999999999997</v>
      </c>
      <c r="H79" s="37">
        <f t="shared" ca="1" si="26"/>
        <v>37.299999999999997</v>
      </c>
      <c r="I79" s="37">
        <f t="shared" ca="1" si="26"/>
        <v>37.299999999999997</v>
      </c>
      <c r="J79" s="37">
        <f t="shared" ca="1" si="27"/>
        <v>40.5</v>
      </c>
      <c r="K79" s="37">
        <f t="shared" ca="1" si="27"/>
        <v>40.5</v>
      </c>
      <c r="L79" s="37">
        <f t="shared" ca="1" si="27"/>
        <v>40.5</v>
      </c>
      <c r="M79" s="37">
        <f t="shared" ca="1" si="27"/>
        <v>40.5</v>
      </c>
      <c r="N79" s="37">
        <f t="shared" ca="1" si="27"/>
        <v>40.5</v>
      </c>
      <c r="O79" s="53"/>
      <c r="P79" s="30"/>
      <c r="Q79" s="31" t="str">
        <f t="shared" si="25"/>
        <v>Daandine BSP</v>
      </c>
      <c r="R79" s="35" t="s">
        <v>254</v>
      </c>
      <c r="S79" s="31" t="str">
        <f t="shared" ca="1" si="21"/>
        <v>'T188'!$I$23:$S$23</v>
      </c>
      <c r="T79" s="31" t="str">
        <f t="shared" ca="1" si="22"/>
        <v>'T188'!$T$23:$AQ$23</v>
      </c>
      <c r="U79" s="31" t="str">
        <f t="shared" ca="1" si="23"/>
        <v>'T188'!$I$24:$S$24</v>
      </c>
      <c r="V79" s="31" t="str">
        <f t="shared" ca="1" si="24"/>
        <v>'T188'!$T$24:$AQ$24</v>
      </c>
      <c r="W79" s="31"/>
      <c r="X79" s="31"/>
      <c r="Y79" s="31"/>
      <c r="Z79" s="31"/>
      <c r="AA79" s="30" t="s">
        <v>255</v>
      </c>
      <c r="AB79" s="30" t="s">
        <v>254</v>
      </c>
      <c r="AC79" s="30" t="str">
        <f t="shared" si="12"/>
        <v/>
      </c>
    </row>
    <row r="80" spans="1:29" customFormat="1" x14ac:dyDescent="0.25">
      <c r="A80" s="30"/>
      <c r="B80" s="38" t="s">
        <v>256</v>
      </c>
      <c r="C80" s="30" t="s">
        <v>19</v>
      </c>
      <c r="D80" s="30"/>
      <c r="E80" s="37">
        <f t="shared" ca="1" si="26"/>
        <v>47.6</v>
      </c>
      <c r="F80" s="37">
        <f t="shared" ca="1" si="26"/>
        <v>47.6</v>
      </c>
      <c r="G80" s="37">
        <f t="shared" ca="1" si="26"/>
        <v>47.6</v>
      </c>
      <c r="H80" s="37">
        <f t="shared" ca="1" si="26"/>
        <v>47.6</v>
      </c>
      <c r="I80" s="37">
        <f t="shared" ca="1" si="26"/>
        <v>47.6</v>
      </c>
      <c r="J80" s="37">
        <f t="shared" ca="1" si="27"/>
        <v>50.9</v>
      </c>
      <c r="K80" s="37">
        <f t="shared" ca="1" si="27"/>
        <v>50.9</v>
      </c>
      <c r="L80" s="37">
        <f t="shared" ca="1" si="27"/>
        <v>50.9</v>
      </c>
      <c r="M80" s="37">
        <f t="shared" ca="1" si="27"/>
        <v>50.9</v>
      </c>
      <c r="N80" s="37">
        <f t="shared" ca="1" si="27"/>
        <v>50.9</v>
      </c>
      <c r="O80" s="53"/>
      <c r="P80" s="30"/>
      <c r="Q80" s="31" t="str">
        <f t="shared" si="25"/>
        <v>Dalby Central</v>
      </c>
      <c r="R80" s="35" t="s">
        <v>257</v>
      </c>
      <c r="S80" s="31" t="str">
        <f t="shared" ca="1" si="21"/>
        <v>DACE!$J$25:$T$25</v>
      </c>
      <c r="T80" s="31" t="str">
        <f t="shared" ca="1" si="22"/>
        <v>DACE!$U$25:$AQ$25</v>
      </c>
      <c r="U80" s="31" t="str">
        <f t="shared" ca="1" si="23"/>
        <v>DACE!$J$26:$T$26</v>
      </c>
      <c r="V80" s="31" t="str">
        <f t="shared" ca="1" si="24"/>
        <v>DACE!$U$26:$AQ$26</v>
      </c>
      <c r="W80" s="31"/>
      <c r="X80" s="31"/>
      <c r="Y80" s="31"/>
      <c r="Z80" s="31"/>
      <c r="AA80" s="30" t="s">
        <v>258</v>
      </c>
      <c r="AB80" s="30" t="s">
        <v>257</v>
      </c>
      <c r="AC80" s="30" t="str">
        <f t="shared" si="12"/>
        <v/>
      </c>
    </row>
    <row r="81" spans="1:29" customFormat="1" x14ac:dyDescent="0.25">
      <c r="A81" s="30"/>
      <c r="B81" s="38" t="s">
        <v>259</v>
      </c>
      <c r="C81" s="30" t="s">
        <v>59</v>
      </c>
      <c r="D81" s="30"/>
      <c r="E81" s="37">
        <f t="shared" ca="1" si="26"/>
        <v>130.30000000000001</v>
      </c>
      <c r="F81" s="37">
        <f t="shared" ca="1" si="26"/>
        <v>130.30000000000001</v>
      </c>
      <c r="G81" s="37">
        <f t="shared" ca="1" si="26"/>
        <v>130.30000000000001</v>
      </c>
      <c r="H81" s="37">
        <f t="shared" ca="1" si="26"/>
        <v>130.30000000000001</v>
      </c>
      <c r="I81" s="37">
        <f t="shared" ca="1" si="26"/>
        <v>130.30000000000001</v>
      </c>
      <c r="J81" s="37">
        <f t="shared" ca="1" si="27"/>
        <v>149.69999999999999</v>
      </c>
      <c r="K81" s="37">
        <f t="shared" ca="1" si="27"/>
        <v>149.69999999999999</v>
      </c>
      <c r="L81" s="37">
        <f t="shared" ca="1" si="27"/>
        <v>149.69999999999999</v>
      </c>
      <c r="M81" s="37">
        <f t="shared" ca="1" si="27"/>
        <v>149.69999999999999</v>
      </c>
      <c r="N81" s="37">
        <f t="shared" ca="1" si="27"/>
        <v>149.69999999999999</v>
      </c>
      <c r="O81" s="53"/>
      <c r="P81" s="30"/>
      <c r="Q81" s="31" t="str">
        <f t="shared" si="25"/>
        <v>Dalby East BSP</v>
      </c>
      <c r="R81" s="35" t="s">
        <v>260</v>
      </c>
      <c r="S81" s="31" t="str">
        <f t="shared" ca="1" si="21"/>
        <v>'T002'!$I$23:$S$23</v>
      </c>
      <c r="T81" s="31" t="str">
        <f t="shared" ca="1" si="22"/>
        <v>'T002'!$T$23:$AQ$23</v>
      </c>
      <c r="U81" s="31" t="str">
        <f t="shared" ca="1" si="23"/>
        <v>'T002'!$I$24:$S$24</v>
      </c>
      <c r="V81" s="31" t="str">
        <f t="shared" ca="1" si="24"/>
        <v>'T002'!$T$24:$AQ$24</v>
      </c>
      <c r="W81" s="31"/>
      <c r="X81" s="31"/>
      <c r="Y81" s="31"/>
      <c r="Z81" s="31"/>
      <c r="AA81" s="30" t="s">
        <v>261</v>
      </c>
      <c r="AB81" s="30" t="s">
        <v>260</v>
      </c>
      <c r="AC81" s="30" t="str">
        <f t="shared" si="12"/>
        <v/>
      </c>
    </row>
    <row r="82" spans="1:29" customFormat="1" x14ac:dyDescent="0.25">
      <c r="A82" s="30"/>
      <c r="B82" s="38" t="s">
        <v>262</v>
      </c>
      <c r="C82" s="30" t="s">
        <v>19</v>
      </c>
      <c r="D82" s="30"/>
      <c r="E82" s="37">
        <f t="shared" ref="E82:I91" ca="1" si="28">IF(AND($S82&lt;&gt;"", $U82&lt;&gt;"", $E$2&lt;&gt;"", $E$2&lt;&gt;"-"), IF(INDEX(INDIRECT($U82), MATCH(E$5, INDIRECT($S82), 0))&lt;&gt;"", IF(ISNUMBER(INDEX(INDIRECT($U82), MATCH(E$5, INDIRECT($S82), 0))), ROUND(INDEX(INDIRECT($U82), MATCH(E$5, INDIRECT($S82), 0)), 1), IF($E$2="Meets Security Standard", PROPER(INDEX(INDIRECT($U82), MATCH(E$5, INDIRECT($S82), 0))), INDEX(INDIRECT($U82), MATCH(E$5, INDIRECT($S82), 0)))), ""), "")</f>
        <v>42.6</v>
      </c>
      <c r="F82" s="37">
        <f t="shared" ca="1" si="28"/>
        <v>42.6</v>
      </c>
      <c r="G82" s="37">
        <f t="shared" ca="1" si="28"/>
        <v>42.6</v>
      </c>
      <c r="H82" s="37">
        <f t="shared" ca="1" si="28"/>
        <v>42.6</v>
      </c>
      <c r="I82" s="37">
        <f t="shared" ca="1" si="28"/>
        <v>42.6</v>
      </c>
      <c r="J82" s="37">
        <f t="shared" ref="J82:N91" ca="1" si="29">IF(AND($T82&lt;&gt;"", $V82&lt;&gt;"", $E$2&lt;&gt;"", $E$2&lt;&gt;"-"), IF(INDEX(INDIRECT($V82), MATCH(TEXT(J$5, "????"), INDIRECT($T82), 0))&lt;&gt;"", IF(INDEX(INDIRECT($V82), MATCH(TEXT(J$5, "????"), INDIRECT($T82), 0))&lt;&gt;"", IF(ISNUMBER(INDEX(INDIRECT($V82), MATCH(TEXT(J$5, "????"), INDIRECT($T82), 0))), ROUND(INDEX(INDIRECT($V82), MATCH(TEXT(J$5, "????"), INDIRECT($T82), 0)), 1), IF($E$2="Meets Security Standard", PROPER(INDEX(INDIRECT($V82), MATCH(TEXT(J$5, "????"), INDIRECT($T82), 0))), INDEX(INDIRECT($V82), MATCH(TEXT(J$5, "????"), INDIRECT($T82), 0)))), ""), ""), "")</f>
        <v>39.799999999999997</v>
      </c>
      <c r="K82" s="37">
        <f t="shared" ca="1" si="29"/>
        <v>39.799999999999997</v>
      </c>
      <c r="L82" s="37">
        <f t="shared" ca="1" si="29"/>
        <v>39.799999999999997</v>
      </c>
      <c r="M82" s="37">
        <f t="shared" ca="1" si="29"/>
        <v>39.799999999999997</v>
      </c>
      <c r="N82" s="37">
        <f t="shared" ca="1" si="29"/>
        <v>39.799999999999997</v>
      </c>
      <c r="O82" s="53"/>
      <c r="P82" s="30"/>
      <c r="Q82" s="31" t="str">
        <f t="shared" si="25"/>
        <v>Dan Gleeson</v>
      </c>
      <c r="R82" s="35" t="s">
        <v>263</v>
      </c>
      <c r="S82" s="31" t="str">
        <f t="shared" ca="1" si="21"/>
        <v>DAGL!$J$25:$T$25</v>
      </c>
      <c r="T82" s="31" t="str">
        <f t="shared" ca="1" si="22"/>
        <v>DAGL!$U$25:$AQ$25</v>
      </c>
      <c r="U82" s="31" t="str">
        <f t="shared" ca="1" si="23"/>
        <v>DAGL!$J$26:$T$26</v>
      </c>
      <c r="V82" s="31" t="str">
        <f t="shared" ca="1" si="24"/>
        <v>DAGL!$U$26:$AQ$26</v>
      </c>
      <c r="W82" s="31"/>
      <c r="X82" s="31"/>
      <c r="Y82" s="31"/>
      <c r="Z82" s="31"/>
      <c r="AA82" s="30" t="s">
        <v>264</v>
      </c>
      <c r="AB82" s="30" t="s">
        <v>263</v>
      </c>
      <c r="AC82" s="30" t="str">
        <f t="shared" si="12"/>
        <v/>
      </c>
    </row>
    <row r="83" spans="1:29" customFormat="1" x14ac:dyDescent="0.25">
      <c r="A83" s="30"/>
      <c r="B83" s="38" t="s">
        <v>265</v>
      </c>
      <c r="C83" s="30" t="s">
        <v>19</v>
      </c>
      <c r="D83" s="30"/>
      <c r="E83" s="37">
        <f t="shared" ca="1" si="28"/>
        <v>5.0999999999999996</v>
      </c>
      <c r="F83" s="37">
        <f t="shared" ca="1" si="28"/>
        <v>5.0999999999999996</v>
      </c>
      <c r="G83" s="37">
        <f t="shared" ca="1" si="28"/>
        <v>5.0999999999999996</v>
      </c>
      <c r="H83" s="37">
        <f t="shared" ca="1" si="28"/>
        <v>5.0999999999999996</v>
      </c>
      <c r="I83" s="37">
        <f t="shared" ca="1" si="28"/>
        <v>5.0999999999999996</v>
      </c>
      <c r="J83" s="37">
        <f t="shared" ca="1" si="29"/>
        <v>5.9</v>
      </c>
      <c r="K83" s="37">
        <f t="shared" ca="1" si="29"/>
        <v>5.9</v>
      </c>
      <c r="L83" s="37">
        <f t="shared" ca="1" si="29"/>
        <v>5.9</v>
      </c>
      <c r="M83" s="37">
        <f t="shared" ca="1" si="29"/>
        <v>5.9</v>
      </c>
      <c r="N83" s="37">
        <f t="shared" ca="1" si="29"/>
        <v>5.9</v>
      </c>
      <c r="O83" s="53"/>
      <c r="P83" s="30"/>
      <c r="Q83" s="31" t="str">
        <f t="shared" si="25"/>
        <v>Degilbo</v>
      </c>
      <c r="R83" s="35" t="s">
        <v>266</v>
      </c>
      <c r="S83" s="31" t="str">
        <f t="shared" ca="1" si="21"/>
        <v>DEGI!$J$25:$T$25</v>
      </c>
      <c r="T83" s="31" t="str">
        <f t="shared" ca="1" si="22"/>
        <v>DEGI!$U$25:$AQ$25</v>
      </c>
      <c r="U83" s="31" t="str">
        <f t="shared" ca="1" si="23"/>
        <v>DEGI!$J$26:$T$26</v>
      </c>
      <c r="V83" s="31" t="str">
        <f t="shared" ca="1" si="24"/>
        <v>DEGI!$U$26:$AQ$26</v>
      </c>
      <c r="W83" s="31"/>
      <c r="X83" s="31"/>
      <c r="Y83" s="31"/>
      <c r="Z83" s="31"/>
      <c r="AA83" s="30" t="s">
        <v>267</v>
      </c>
      <c r="AB83" s="30" t="s">
        <v>266</v>
      </c>
      <c r="AC83" s="30" t="str">
        <f t="shared" si="12"/>
        <v/>
      </c>
    </row>
    <row r="84" spans="1:29" customFormat="1" x14ac:dyDescent="0.25">
      <c r="A84" s="30"/>
      <c r="B84" s="38" t="s">
        <v>268</v>
      </c>
      <c r="C84" s="30" t="s">
        <v>19</v>
      </c>
      <c r="D84" s="30"/>
      <c r="E84" s="37">
        <f t="shared" ca="1" si="28"/>
        <v>24.2</v>
      </c>
      <c r="F84" s="37">
        <f t="shared" ca="1" si="28"/>
        <v>24.2</v>
      </c>
      <c r="G84" s="37">
        <f t="shared" ca="1" si="28"/>
        <v>24.2</v>
      </c>
      <c r="H84" s="37">
        <f t="shared" ca="1" si="28"/>
        <v>24.2</v>
      </c>
      <c r="I84" s="37">
        <f t="shared" ca="1" si="28"/>
        <v>24.2</v>
      </c>
      <c r="J84" s="37">
        <f t="shared" ca="1" si="29"/>
        <v>25.9</v>
      </c>
      <c r="K84" s="37">
        <f t="shared" ca="1" si="29"/>
        <v>25.9</v>
      </c>
      <c r="L84" s="37">
        <f t="shared" ca="1" si="29"/>
        <v>25.9</v>
      </c>
      <c r="M84" s="37">
        <f t="shared" ca="1" si="29"/>
        <v>25.9</v>
      </c>
      <c r="N84" s="37">
        <f t="shared" ca="1" si="29"/>
        <v>25.9</v>
      </c>
      <c r="O84" s="53"/>
      <c r="P84" s="30"/>
      <c r="Q84" s="31" t="str">
        <f t="shared" si="25"/>
        <v>Dimbulah</v>
      </c>
      <c r="R84" s="35" t="s">
        <v>269</v>
      </c>
      <c r="S84" s="31" t="str">
        <f t="shared" ca="1" si="21"/>
        <v>DIMB!$J$25:$T$25</v>
      </c>
      <c r="T84" s="31" t="str">
        <f t="shared" ca="1" si="22"/>
        <v>DIMB!$U$25:$AQ$25</v>
      </c>
      <c r="U84" s="31" t="str">
        <f t="shared" ca="1" si="23"/>
        <v>DIMB!$J$26:$T$26</v>
      </c>
      <c r="V84" s="31" t="str">
        <f t="shared" ca="1" si="24"/>
        <v>DIMB!$U$26:$AQ$26</v>
      </c>
      <c r="W84" s="31"/>
      <c r="X84" s="31"/>
      <c r="Y84" s="31"/>
      <c r="Z84" s="31"/>
      <c r="AA84" s="30" t="s">
        <v>270</v>
      </c>
      <c r="AB84" s="30" t="s">
        <v>269</v>
      </c>
      <c r="AC84" s="30" t="str">
        <f t="shared" si="12"/>
        <v/>
      </c>
    </row>
    <row r="85" spans="1:29" customFormat="1" x14ac:dyDescent="0.25">
      <c r="A85" s="30"/>
      <c r="B85" s="38" t="s">
        <v>271</v>
      </c>
      <c r="C85" s="30" t="s">
        <v>19</v>
      </c>
      <c r="D85" s="30"/>
      <c r="E85" s="37">
        <f t="shared" ca="1" si="28"/>
        <v>0.3</v>
      </c>
      <c r="F85" s="37">
        <f t="shared" ca="1" si="28"/>
        <v>0.3</v>
      </c>
      <c r="G85" s="37">
        <f t="shared" ca="1" si="28"/>
        <v>0.3</v>
      </c>
      <c r="H85" s="37">
        <f t="shared" ca="1" si="28"/>
        <v>0.3</v>
      </c>
      <c r="I85" s="37">
        <f t="shared" ca="1" si="28"/>
        <v>0.3</v>
      </c>
      <c r="J85" s="37">
        <f t="shared" ca="1" si="29"/>
        <v>0.3</v>
      </c>
      <c r="K85" s="37">
        <f t="shared" ca="1" si="29"/>
        <v>0.3</v>
      </c>
      <c r="L85" s="37">
        <f t="shared" ca="1" si="29"/>
        <v>0.3</v>
      </c>
      <c r="M85" s="37">
        <f t="shared" ca="1" si="29"/>
        <v>0.3</v>
      </c>
      <c r="N85" s="37">
        <f t="shared" ca="1" si="29"/>
        <v>0.3</v>
      </c>
      <c r="O85" s="53"/>
      <c r="P85" s="30"/>
      <c r="Q85" s="31" t="str">
        <f t="shared" si="25"/>
        <v>Disraeli</v>
      </c>
      <c r="R85" s="35" t="s">
        <v>272</v>
      </c>
      <c r="S85" s="31" t="str">
        <f t="shared" ca="1" si="21"/>
        <v>DISR!$J$25:$T$25</v>
      </c>
      <c r="T85" s="31" t="str">
        <f t="shared" ca="1" si="22"/>
        <v>DISR!$U$25:$AQ$25</v>
      </c>
      <c r="U85" s="31" t="str">
        <f t="shared" ca="1" si="23"/>
        <v>DISR!$J$26:$T$26</v>
      </c>
      <c r="V85" s="31" t="str">
        <f t="shared" ca="1" si="24"/>
        <v>DISR!$U$26:$AQ$26</v>
      </c>
      <c r="W85" s="31"/>
      <c r="X85" s="31"/>
      <c r="Y85" s="31"/>
      <c r="Z85" s="31"/>
      <c r="AA85" s="30" t="s">
        <v>273</v>
      </c>
      <c r="AB85" s="30" t="s">
        <v>272</v>
      </c>
      <c r="AC85" s="30" t="str">
        <f t="shared" si="12"/>
        <v/>
      </c>
    </row>
    <row r="86" spans="1:29" customFormat="1" x14ac:dyDescent="0.25">
      <c r="A86" s="30"/>
      <c r="B86" s="38" t="s">
        <v>274</v>
      </c>
      <c r="C86" s="30" t="s">
        <v>19</v>
      </c>
      <c r="D86" s="30"/>
      <c r="E86" s="37">
        <f t="shared" ca="1" si="28"/>
        <v>79.599999999999994</v>
      </c>
      <c r="F86" s="37">
        <f t="shared" ca="1" si="28"/>
        <v>79.599999999999994</v>
      </c>
      <c r="G86" s="37">
        <f t="shared" ca="1" si="28"/>
        <v>79.599999999999994</v>
      </c>
      <c r="H86" s="37">
        <f t="shared" ca="1" si="28"/>
        <v>79.599999999999994</v>
      </c>
      <c r="I86" s="37">
        <f t="shared" ca="1" si="28"/>
        <v>79.599999999999994</v>
      </c>
      <c r="J86" s="37">
        <f t="shared" ca="1" si="29"/>
        <v>84.4</v>
      </c>
      <c r="K86" s="37">
        <f t="shared" ca="1" si="29"/>
        <v>84.4</v>
      </c>
      <c r="L86" s="37">
        <f t="shared" ca="1" si="29"/>
        <v>84.4</v>
      </c>
      <c r="M86" s="37">
        <f t="shared" ca="1" si="29"/>
        <v>84.4</v>
      </c>
      <c r="N86" s="37">
        <f t="shared" ca="1" si="29"/>
        <v>84.4</v>
      </c>
      <c r="O86" s="53"/>
      <c r="P86" s="30"/>
      <c r="Q86" s="31" t="str">
        <f t="shared" si="25"/>
        <v>Duchess Road</v>
      </c>
      <c r="R86" s="35" t="s">
        <v>275</v>
      </c>
      <c r="S86" s="31" t="str">
        <f t="shared" ca="1" si="21"/>
        <v>DURO!$J$25:$T$25</v>
      </c>
      <c r="T86" s="31" t="str">
        <f t="shared" ca="1" si="22"/>
        <v>DURO!$U$25:$AQ$25</v>
      </c>
      <c r="U86" s="31" t="str">
        <f t="shared" ca="1" si="23"/>
        <v>DURO!$J$26:$T$26</v>
      </c>
      <c r="V86" s="31" t="str">
        <f t="shared" ca="1" si="24"/>
        <v>DURO!$U$26:$AQ$26</v>
      </c>
      <c r="W86" s="31"/>
      <c r="X86" s="31"/>
      <c r="Y86" s="31"/>
      <c r="Z86" s="31"/>
      <c r="AA86" s="30" t="s">
        <v>276</v>
      </c>
      <c r="AB86" s="30" t="s">
        <v>275</v>
      </c>
      <c r="AC86" s="30" t="str">
        <f t="shared" si="12"/>
        <v/>
      </c>
    </row>
    <row r="87" spans="1:29" customFormat="1" x14ac:dyDescent="0.25">
      <c r="A87" s="30"/>
      <c r="B87" s="38" t="s">
        <v>277</v>
      </c>
      <c r="C87" s="30" t="s">
        <v>19</v>
      </c>
      <c r="D87" s="30"/>
      <c r="E87" s="37">
        <f t="shared" ca="1" si="28"/>
        <v>7.6</v>
      </c>
      <c r="F87" s="37">
        <f t="shared" ca="1" si="28"/>
        <v>7.6</v>
      </c>
      <c r="G87" s="37">
        <f t="shared" ca="1" si="28"/>
        <v>7.6</v>
      </c>
      <c r="H87" s="37">
        <f t="shared" ca="1" si="28"/>
        <v>7.6</v>
      </c>
      <c r="I87" s="37">
        <f t="shared" ca="1" si="28"/>
        <v>7.6</v>
      </c>
      <c r="J87" s="37">
        <f t="shared" ca="1" si="29"/>
        <v>8.8000000000000007</v>
      </c>
      <c r="K87" s="37">
        <f t="shared" ca="1" si="29"/>
        <v>8.8000000000000007</v>
      </c>
      <c r="L87" s="37">
        <f t="shared" ca="1" si="29"/>
        <v>8.8000000000000007</v>
      </c>
      <c r="M87" s="37">
        <f t="shared" ca="1" si="29"/>
        <v>8.8000000000000007</v>
      </c>
      <c r="N87" s="37">
        <f t="shared" ca="1" si="29"/>
        <v>8.8000000000000007</v>
      </c>
      <c r="O87" s="53"/>
      <c r="P87" s="30"/>
      <c r="Q87" s="31" t="str">
        <f t="shared" si="25"/>
        <v>Duchess Road</v>
      </c>
      <c r="R87" s="35" t="s">
        <v>278</v>
      </c>
      <c r="S87" s="31" t="str">
        <f t="shared" ca="1" si="21"/>
        <v>Duchr2!$J$25:$T$25</v>
      </c>
      <c r="T87" s="31" t="str">
        <f t="shared" ca="1" si="22"/>
        <v>Duchr2!$U$25:$AQ$25</v>
      </c>
      <c r="U87" s="31" t="str">
        <f t="shared" ca="1" si="23"/>
        <v>Duchr2!$J$26:$T$26</v>
      </c>
      <c r="V87" s="31" t="str">
        <f t="shared" ca="1" si="24"/>
        <v>Duchr2!$U$26:$AQ$26</v>
      </c>
      <c r="W87" s="31"/>
      <c r="X87" s="31"/>
      <c r="Y87" s="31"/>
      <c r="Z87" s="31"/>
      <c r="AA87" s="30" t="s">
        <v>276</v>
      </c>
      <c r="AB87" s="30" t="s">
        <v>278</v>
      </c>
      <c r="AC87" s="30" t="str">
        <f t="shared" si="12"/>
        <v/>
      </c>
    </row>
    <row r="88" spans="1:29" customFormat="1" x14ac:dyDescent="0.25">
      <c r="A88" s="30"/>
      <c r="B88" s="38" t="s">
        <v>279</v>
      </c>
      <c r="C88" s="30" t="s">
        <v>19</v>
      </c>
      <c r="D88" s="30"/>
      <c r="E88" s="37">
        <f t="shared" ca="1" si="28"/>
        <v>44</v>
      </c>
      <c r="F88" s="37">
        <f t="shared" ca="1" si="28"/>
        <v>44</v>
      </c>
      <c r="G88" s="37">
        <f t="shared" ca="1" si="28"/>
        <v>44</v>
      </c>
      <c r="H88" s="37">
        <f t="shared" ca="1" si="28"/>
        <v>44</v>
      </c>
      <c r="I88" s="37">
        <f t="shared" ca="1" si="28"/>
        <v>44</v>
      </c>
      <c r="J88" s="37">
        <f t="shared" ca="1" si="29"/>
        <v>44</v>
      </c>
      <c r="K88" s="37">
        <f t="shared" ca="1" si="29"/>
        <v>44</v>
      </c>
      <c r="L88" s="37">
        <f t="shared" ca="1" si="29"/>
        <v>44</v>
      </c>
      <c r="M88" s="37">
        <f t="shared" ca="1" si="29"/>
        <v>44</v>
      </c>
      <c r="N88" s="37">
        <f t="shared" ca="1" si="29"/>
        <v>44</v>
      </c>
      <c r="O88" s="53"/>
      <c r="P88" s="30"/>
      <c r="Q88" s="31" t="str">
        <f t="shared" si="25"/>
        <v>Dysart</v>
      </c>
      <c r="R88" s="35" t="s">
        <v>280</v>
      </c>
      <c r="S88" s="31" t="str">
        <f t="shared" ca="1" si="21"/>
        <v>DYSA!$J$25:$T$25</v>
      </c>
      <c r="T88" s="31" t="str">
        <f t="shared" ca="1" si="22"/>
        <v>DYSA!$U$25:$AQ$25</v>
      </c>
      <c r="U88" s="31" t="str">
        <f t="shared" ca="1" si="23"/>
        <v>DYSA!$J$26:$T$26</v>
      </c>
      <c r="V88" s="31" t="str">
        <f t="shared" ca="1" si="24"/>
        <v>DYSA!$U$26:$AQ$26</v>
      </c>
      <c r="W88" s="31"/>
      <c r="X88" s="31"/>
      <c r="Y88" s="31"/>
      <c r="Z88" s="31"/>
      <c r="AA88" s="30" t="s">
        <v>281</v>
      </c>
      <c r="AB88" s="30" t="s">
        <v>280</v>
      </c>
      <c r="AC88" s="30" t="str">
        <f t="shared" si="12"/>
        <v/>
      </c>
    </row>
    <row r="89" spans="1:29" customFormat="1" x14ac:dyDescent="0.25">
      <c r="A89" s="30"/>
      <c r="B89" s="38" t="s">
        <v>282</v>
      </c>
      <c r="C89" s="30" t="s">
        <v>19</v>
      </c>
      <c r="D89" s="30"/>
      <c r="E89" s="37">
        <f t="shared" ca="1" si="28"/>
        <v>64.900000000000006</v>
      </c>
      <c r="F89" s="37">
        <f t="shared" ca="1" si="28"/>
        <v>64.900000000000006</v>
      </c>
      <c r="G89" s="37">
        <f t="shared" ca="1" si="28"/>
        <v>64.900000000000006</v>
      </c>
      <c r="H89" s="37">
        <f t="shared" ca="1" si="28"/>
        <v>64.900000000000006</v>
      </c>
      <c r="I89" s="37">
        <f t="shared" ca="1" si="28"/>
        <v>64.900000000000006</v>
      </c>
      <c r="J89" s="37">
        <f t="shared" ca="1" si="29"/>
        <v>69.900000000000006</v>
      </c>
      <c r="K89" s="37">
        <f t="shared" ca="1" si="29"/>
        <v>69.900000000000006</v>
      </c>
      <c r="L89" s="37">
        <f t="shared" ca="1" si="29"/>
        <v>69.900000000000006</v>
      </c>
      <c r="M89" s="37">
        <f t="shared" ca="1" si="29"/>
        <v>69.900000000000006</v>
      </c>
      <c r="N89" s="37">
        <f t="shared" ca="1" si="29"/>
        <v>69.900000000000006</v>
      </c>
      <c r="O89" s="53"/>
      <c r="P89" s="30"/>
      <c r="Q89" s="31" t="str">
        <f t="shared" si="25"/>
        <v>East Ayr</v>
      </c>
      <c r="R89" s="35" t="s">
        <v>283</v>
      </c>
      <c r="S89" s="31" t="str">
        <f t="shared" ca="1" si="21"/>
        <v>EAAY!$J$25:$T$25</v>
      </c>
      <c r="T89" s="31" t="str">
        <f t="shared" ca="1" si="22"/>
        <v>EAAY!$U$25:$AQ$25</v>
      </c>
      <c r="U89" s="31" t="str">
        <f t="shared" ca="1" si="23"/>
        <v>EAAY!$J$26:$T$26</v>
      </c>
      <c r="V89" s="31" t="str">
        <f t="shared" ca="1" si="24"/>
        <v>EAAY!$U$26:$AQ$26</v>
      </c>
      <c r="W89" s="31"/>
      <c r="X89" s="31"/>
      <c r="Y89" s="31"/>
      <c r="Z89" s="31"/>
      <c r="AA89" s="30" t="s">
        <v>284</v>
      </c>
      <c r="AB89" s="30" t="s">
        <v>283</v>
      </c>
      <c r="AC89" s="30" t="str">
        <f t="shared" si="12"/>
        <v/>
      </c>
    </row>
    <row r="90" spans="1:29" customFormat="1" x14ac:dyDescent="0.25">
      <c r="A90" s="30"/>
      <c r="B90" s="38" t="s">
        <v>285</v>
      </c>
      <c r="C90" s="30" t="s">
        <v>19</v>
      </c>
      <c r="D90" s="30"/>
      <c r="E90" s="37">
        <f t="shared" ca="1" si="28"/>
        <v>32.4</v>
      </c>
      <c r="F90" s="37">
        <f t="shared" ca="1" si="28"/>
        <v>32.4</v>
      </c>
      <c r="G90" s="37">
        <f t="shared" ca="1" si="28"/>
        <v>44</v>
      </c>
      <c r="H90" s="37">
        <f t="shared" ca="1" si="28"/>
        <v>44</v>
      </c>
      <c r="I90" s="37">
        <f t="shared" ca="1" si="28"/>
        <v>44</v>
      </c>
      <c r="J90" s="37">
        <f t="shared" ca="1" si="29"/>
        <v>32.4</v>
      </c>
      <c r="K90" s="37">
        <f t="shared" ca="1" si="29"/>
        <v>32.4</v>
      </c>
      <c r="L90" s="37">
        <f t="shared" ca="1" si="29"/>
        <v>44</v>
      </c>
      <c r="M90" s="37">
        <f t="shared" ca="1" si="29"/>
        <v>44</v>
      </c>
      <c r="N90" s="37">
        <f t="shared" ca="1" si="29"/>
        <v>44</v>
      </c>
      <c r="O90" s="53"/>
      <c r="P90" s="30"/>
      <c r="Q90" s="31" t="str">
        <f t="shared" si="25"/>
        <v>East Bundaberg</v>
      </c>
      <c r="R90" s="35" t="s">
        <v>286</v>
      </c>
      <c r="S90" s="31" t="str">
        <f t="shared" ca="1" si="21"/>
        <v>EABU!$J$25:$T$25</v>
      </c>
      <c r="T90" s="31" t="str">
        <f t="shared" ca="1" si="22"/>
        <v>EABU!$U$25:$AQ$25</v>
      </c>
      <c r="U90" s="31" t="str">
        <f t="shared" ca="1" si="23"/>
        <v>EABU!$J$26:$T$26</v>
      </c>
      <c r="V90" s="31" t="str">
        <f t="shared" ca="1" si="24"/>
        <v>EABU!$U$26:$AQ$26</v>
      </c>
      <c r="W90" s="31"/>
      <c r="X90" s="31"/>
      <c r="Y90" s="31"/>
      <c r="Z90" s="31"/>
      <c r="AA90" s="30" t="s">
        <v>287</v>
      </c>
      <c r="AB90" s="30" t="s">
        <v>286</v>
      </c>
      <c r="AC90" s="30" t="str">
        <f t="shared" si="12"/>
        <v/>
      </c>
    </row>
    <row r="91" spans="1:29" customFormat="1" x14ac:dyDescent="0.25">
      <c r="A91" s="30"/>
      <c r="B91" s="38" t="s">
        <v>288</v>
      </c>
      <c r="C91" s="30" t="s">
        <v>19</v>
      </c>
      <c r="D91" s="30"/>
      <c r="E91" s="37">
        <f t="shared" ca="1" si="28"/>
        <v>56.3</v>
      </c>
      <c r="F91" s="37">
        <f t="shared" ca="1" si="28"/>
        <v>56.3</v>
      </c>
      <c r="G91" s="37">
        <f t="shared" ca="1" si="28"/>
        <v>56.3</v>
      </c>
      <c r="H91" s="37">
        <f t="shared" ca="1" si="28"/>
        <v>56.3</v>
      </c>
      <c r="I91" s="37">
        <f t="shared" ca="1" si="28"/>
        <v>56.3</v>
      </c>
      <c r="J91" s="37">
        <f t="shared" ca="1" si="29"/>
        <v>66.099999999999994</v>
      </c>
      <c r="K91" s="37">
        <f t="shared" ca="1" si="29"/>
        <v>66.099999999999994</v>
      </c>
      <c r="L91" s="37">
        <f t="shared" ca="1" si="29"/>
        <v>66.099999999999994</v>
      </c>
      <c r="M91" s="37">
        <f t="shared" ca="1" si="29"/>
        <v>66.099999999999994</v>
      </c>
      <c r="N91" s="37">
        <f t="shared" ca="1" si="29"/>
        <v>66.099999999999994</v>
      </c>
      <c r="O91" s="53"/>
      <c r="P91" s="30"/>
      <c r="Q91" s="31" t="str">
        <f t="shared" si="25"/>
        <v>East Toowoomba</v>
      </c>
      <c r="R91" s="35" t="s">
        <v>289</v>
      </c>
      <c r="S91" s="31" t="str">
        <f t="shared" ca="1" si="21"/>
        <v>EATO!$J$25:$T$25</v>
      </c>
      <c r="T91" s="31" t="str">
        <f t="shared" ca="1" si="22"/>
        <v>EATO!$U$25:$AQ$25</v>
      </c>
      <c r="U91" s="31" t="str">
        <f t="shared" ca="1" si="23"/>
        <v>EATO!$J$26:$T$26</v>
      </c>
      <c r="V91" s="31" t="str">
        <f t="shared" ca="1" si="24"/>
        <v>EATO!$U$26:$AQ$26</v>
      </c>
      <c r="W91" s="31"/>
      <c r="X91" s="31"/>
      <c r="Y91" s="31"/>
      <c r="Z91" s="31"/>
      <c r="AA91" s="30" t="s">
        <v>290</v>
      </c>
      <c r="AB91" s="30" t="s">
        <v>289</v>
      </c>
      <c r="AC91" s="30" t="str">
        <f t="shared" ref="AC91:AC144" si="30">IF(AA91=Q91, "", "MISMATCH")</f>
        <v/>
      </c>
    </row>
    <row r="92" spans="1:29" customFormat="1" x14ac:dyDescent="0.25">
      <c r="A92" s="30"/>
      <c r="B92" s="38" t="s">
        <v>291</v>
      </c>
      <c r="C92" s="30" t="s">
        <v>19</v>
      </c>
      <c r="D92" s="30"/>
      <c r="E92" s="37">
        <f t="shared" ref="E92:I99" ca="1" si="31">IF(AND($S92&lt;&gt;"", $U92&lt;&gt;"", $E$2&lt;&gt;"", $E$2&lt;&gt;"-"), IF(INDEX(INDIRECT($U92), MATCH(E$5, INDIRECT($S92), 0))&lt;&gt;"", IF(ISNUMBER(INDEX(INDIRECT($U92), MATCH(E$5, INDIRECT($S92), 0))), ROUND(INDEX(INDIRECT($U92), MATCH(E$5, INDIRECT($S92), 0)), 1), IF($E$2="Meets Security Standard", PROPER(INDEX(INDIRECT($U92), MATCH(E$5, INDIRECT($S92), 0))), INDEX(INDIRECT($U92), MATCH(E$5, INDIRECT($S92), 0)))), ""), "")</f>
        <v>4.5</v>
      </c>
      <c r="F92" s="37">
        <f t="shared" ca="1" si="31"/>
        <v>4.5</v>
      </c>
      <c r="G92" s="37">
        <f t="shared" ca="1" si="31"/>
        <v>4.5</v>
      </c>
      <c r="H92" s="37">
        <f t="shared" ca="1" si="31"/>
        <v>4.5</v>
      </c>
      <c r="I92" s="37">
        <f t="shared" ca="1" si="31"/>
        <v>4.5</v>
      </c>
      <c r="J92" s="37">
        <f t="shared" ref="J92:N99" ca="1" si="32">IF(AND($T92&lt;&gt;"", $V92&lt;&gt;"", $E$2&lt;&gt;"", $E$2&lt;&gt;"-"), IF(INDEX(INDIRECT($V92), MATCH(TEXT(J$5, "????"), INDIRECT($T92), 0))&lt;&gt;"", IF(INDEX(INDIRECT($V92), MATCH(TEXT(J$5, "????"), INDIRECT($T92), 0))&lt;&gt;"", IF(ISNUMBER(INDEX(INDIRECT($V92), MATCH(TEXT(J$5, "????"), INDIRECT($T92), 0))), ROUND(INDEX(INDIRECT($V92), MATCH(TEXT(J$5, "????"), INDIRECT($T92), 0)), 1), IF($E$2="Meets Security Standard", PROPER(INDEX(INDIRECT($V92), MATCH(TEXT(J$5, "????"), INDIRECT($T92), 0))), INDEX(INDIRECT($V92), MATCH(TEXT(J$5, "????"), INDIRECT($T92), 0)))), ""), ""), "")</f>
        <v>5.3</v>
      </c>
      <c r="K92" s="37">
        <f t="shared" ca="1" si="32"/>
        <v>5.3</v>
      </c>
      <c r="L92" s="37">
        <f t="shared" ca="1" si="32"/>
        <v>5.3</v>
      </c>
      <c r="M92" s="37">
        <f t="shared" ca="1" si="32"/>
        <v>5.3</v>
      </c>
      <c r="N92" s="37">
        <f t="shared" ca="1" si="32"/>
        <v>5.3</v>
      </c>
      <c r="O92" s="53"/>
      <c r="P92" s="30"/>
      <c r="Q92" s="31" t="str">
        <f t="shared" si="25"/>
        <v>Eidsvold</v>
      </c>
      <c r="R92" s="35" t="s">
        <v>292</v>
      </c>
      <c r="S92" s="31" t="str">
        <f t="shared" ca="1" si="21"/>
        <v>EIDS!$J$25:$T$25</v>
      </c>
      <c r="T92" s="31" t="str">
        <f t="shared" ca="1" si="22"/>
        <v>EIDS!$U$25:$AQ$25</v>
      </c>
      <c r="U92" s="31" t="str">
        <f t="shared" ca="1" si="23"/>
        <v>EIDS!$J$26:$T$26</v>
      </c>
      <c r="V92" s="31" t="str">
        <f t="shared" ca="1" si="24"/>
        <v>EIDS!$U$26:$AQ$26</v>
      </c>
      <c r="W92" s="31"/>
      <c r="X92" s="31"/>
      <c r="Y92" s="31"/>
      <c r="Z92" s="31"/>
      <c r="AA92" s="30" t="s">
        <v>293</v>
      </c>
      <c r="AB92" s="30" t="s">
        <v>292</v>
      </c>
      <c r="AC92" s="30" t="str">
        <f t="shared" si="30"/>
        <v/>
      </c>
    </row>
    <row r="93" spans="1:29" customFormat="1" x14ac:dyDescent="0.25">
      <c r="A93" s="30"/>
      <c r="B93" s="38" t="s">
        <v>294</v>
      </c>
      <c r="C93" s="30" t="s">
        <v>19</v>
      </c>
      <c r="D93" s="30"/>
      <c r="E93" s="37">
        <f t="shared" ca="1" si="31"/>
        <v>10</v>
      </c>
      <c r="F93" s="37">
        <f t="shared" ca="1" si="31"/>
        <v>10</v>
      </c>
      <c r="G93" s="37">
        <f t="shared" ca="1" si="31"/>
        <v>10</v>
      </c>
      <c r="H93" s="37">
        <f t="shared" ca="1" si="31"/>
        <v>10</v>
      </c>
      <c r="I93" s="37">
        <f t="shared" ca="1" si="31"/>
        <v>10</v>
      </c>
      <c r="J93" s="37">
        <f t="shared" ca="1" si="32"/>
        <v>11</v>
      </c>
      <c r="K93" s="37">
        <f t="shared" ca="1" si="32"/>
        <v>11</v>
      </c>
      <c r="L93" s="37">
        <f t="shared" ca="1" si="32"/>
        <v>11</v>
      </c>
      <c r="M93" s="37">
        <f t="shared" ca="1" si="32"/>
        <v>11</v>
      </c>
      <c r="N93" s="37">
        <f t="shared" ca="1" si="32"/>
        <v>11</v>
      </c>
      <c r="O93" s="53"/>
      <c r="P93" s="30"/>
      <c r="Q93" s="31" t="str">
        <f t="shared" si="25"/>
        <v>Ellwoods Road</v>
      </c>
      <c r="R93" s="35" t="s">
        <v>295</v>
      </c>
      <c r="S93" s="31" t="str">
        <f t="shared" ca="1" si="21"/>
        <v>ELRO!$J$25:$T$25</v>
      </c>
      <c r="T93" s="31" t="str">
        <f t="shared" ca="1" si="22"/>
        <v>ELRO!$U$25:$AQ$25</v>
      </c>
      <c r="U93" s="31" t="str">
        <f t="shared" ca="1" si="23"/>
        <v>ELRO!$J$26:$T$26</v>
      </c>
      <c r="V93" s="31" t="str">
        <f t="shared" ca="1" si="24"/>
        <v>ELRO!$U$26:$AQ$26</v>
      </c>
      <c r="W93" s="31"/>
      <c r="X93" s="31"/>
      <c r="Y93" s="31"/>
      <c r="Z93" s="31"/>
      <c r="AA93" s="30" t="s">
        <v>296</v>
      </c>
      <c r="AB93" s="30" t="s">
        <v>295</v>
      </c>
      <c r="AC93" s="30" t="str">
        <f t="shared" si="30"/>
        <v/>
      </c>
    </row>
    <row r="94" spans="1:29" customFormat="1" x14ac:dyDescent="0.25">
      <c r="A94" s="30"/>
      <c r="B94" s="38" t="s">
        <v>297</v>
      </c>
      <c r="C94" s="30" t="s">
        <v>19</v>
      </c>
      <c r="D94" s="30"/>
      <c r="E94" s="37">
        <f t="shared" ca="1" si="31"/>
        <v>69.599999999999994</v>
      </c>
      <c r="F94" s="37">
        <f t="shared" ca="1" si="31"/>
        <v>69.599999999999994</v>
      </c>
      <c r="G94" s="37">
        <f t="shared" ca="1" si="31"/>
        <v>69.599999999999994</v>
      </c>
      <c r="H94" s="37">
        <f t="shared" ca="1" si="31"/>
        <v>69.599999999999994</v>
      </c>
      <c r="I94" s="37">
        <f t="shared" ca="1" si="31"/>
        <v>69.599999999999994</v>
      </c>
      <c r="J94" s="37">
        <f t="shared" ca="1" si="32"/>
        <v>81.099999999999994</v>
      </c>
      <c r="K94" s="37">
        <f t="shared" ca="1" si="32"/>
        <v>81.099999999999994</v>
      </c>
      <c r="L94" s="37">
        <f t="shared" ca="1" si="32"/>
        <v>81.099999999999994</v>
      </c>
      <c r="M94" s="37">
        <f t="shared" ca="1" si="32"/>
        <v>81.099999999999994</v>
      </c>
      <c r="N94" s="37">
        <f t="shared" ca="1" si="32"/>
        <v>81.099999999999994</v>
      </c>
      <c r="O94" s="53"/>
      <c r="P94" s="30"/>
      <c r="Q94" s="31" t="str">
        <f t="shared" si="25"/>
        <v>Emerald</v>
      </c>
      <c r="R94" s="35" t="s">
        <v>298</v>
      </c>
      <c r="S94" s="31" t="str">
        <f t="shared" ca="1" si="21"/>
        <v>EMER!$J$25:$T$25</v>
      </c>
      <c r="T94" s="31" t="str">
        <f t="shared" ca="1" si="22"/>
        <v>EMER!$U$25:$AQ$25</v>
      </c>
      <c r="U94" s="31" t="str">
        <f t="shared" ca="1" si="23"/>
        <v>EMER!$J$26:$T$26</v>
      </c>
      <c r="V94" s="31" t="str">
        <f t="shared" ca="1" si="24"/>
        <v>EMER!$U$26:$AQ$26</v>
      </c>
      <c r="W94" s="31"/>
      <c r="X94" s="31"/>
      <c r="Y94" s="31"/>
      <c r="Z94" s="31"/>
      <c r="AA94" s="30" t="s">
        <v>299</v>
      </c>
      <c r="AB94" s="30" t="s">
        <v>298</v>
      </c>
      <c r="AC94" s="30" t="str">
        <f t="shared" si="30"/>
        <v/>
      </c>
    </row>
    <row r="95" spans="1:29" customFormat="1" x14ac:dyDescent="0.25">
      <c r="A95" s="30"/>
      <c r="B95" s="38" t="s">
        <v>300</v>
      </c>
      <c r="C95" s="30" t="s">
        <v>19</v>
      </c>
      <c r="D95" s="30"/>
      <c r="E95" s="37">
        <f t="shared" ca="1" si="31"/>
        <v>14.1</v>
      </c>
      <c r="F95" s="37">
        <f t="shared" ca="1" si="31"/>
        <v>14.1</v>
      </c>
      <c r="G95" s="37">
        <f t="shared" ca="1" si="31"/>
        <v>14.1</v>
      </c>
      <c r="H95" s="37">
        <f t="shared" ca="1" si="31"/>
        <v>14.1</v>
      </c>
      <c r="I95" s="37">
        <f t="shared" ca="1" si="31"/>
        <v>14.1</v>
      </c>
      <c r="J95" s="37">
        <f t="shared" ca="1" si="32"/>
        <v>15</v>
      </c>
      <c r="K95" s="37">
        <f t="shared" ca="1" si="32"/>
        <v>15</v>
      </c>
      <c r="L95" s="37">
        <f t="shared" ca="1" si="32"/>
        <v>15</v>
      </c>
      <c r="M95" s="37">
        <f t="shared" ca="1" si="32"/>
        <v>15</v>
      </c>
      <c r="N95" s="37">
        <f t="shared" ca="1" si="32"/>
        <v>15</v>
      </c>
      <c r="O95" s="53"/>
      <c r="P95" s="30"/>
      <c r="Q95" s="31" t="str">
        <f t="shared" si="25"/>
        <v>Eton</v>
      </c>
      <c r="R95" s="35" t="s">
        <v>301</v>
      </c>
      <c r="S95" s="31" t="str">
        <f t="shared" ca="1" si="21"/>
        <v>ETON!$J$25:$T$25</v>
      </c>
      <c r="T95" s="31" t="str">
        <f t="shared" ca="1" si="22"/>
        <v>ETON!$U$25:$AQ$25</v>
      </c>
      <c r="U95" s="31" t="str">
        <f t="shared" ca="1" si="23"/>
        <v>ETON!$J$26:$T$26</v>
      </c>
      <c r="V95" s="31" t="str">
        <f t="shared" ca="1" si="24"/>
        <v>ETON!$U$26:$AQ$26</v>
      </c>
      <c r="W95" s="31"/>
      <c r="X95" s="31"/>
      <c r="Y95" s="31"/>
      <c r="Z95" s="31"/>
      <c r="AA95" s="30" t="s">
        <v>302</v>
      </c>
      <c r="AB95" s="30" t="s">
        <v>301</v>
      </c>
      <c r="AC95" s="30" t="str">
        <f t="shared" si="30"/>
        <v/>
      </c>
    </row>
    <row r="96" spans="1:29" customFormat="1" x14ac:dyDescent="0.25">
      <c r="A96" s="30"/>
      <c r="B96" s="38" t="s">
        <v>303</v>
      </c>
      <c r="C96" s="30" t="s">
        <v>19</v>
      </c>
      <c r="D96" s="30"/>
      <c r="E96" s="37">
        <f t="shared" ca="1" si="31"/>
        <v>6.6</v>
      </c>
      <c r="F96" s="37">
        <f t="shared" ca="1" si="31"/>
        <v>6.6</v>
      </c>
      <c r="G96" s="37">
        <f t="shared" ca="1" si="31"/>
        <v>6.6</v>
      </c>
      <c r="H96" s="37">
        <f t="shared" ca="1" si="31"/>
        <v>6.6</v>
      </c>
      <c r="I96" s="37">
        <f t="shared" ca="1" si="31"/>
        <v>6.6</v>
      </c>
      <c r="J96" s="37">
        <f t="shared" ca="1" si="32"/>
        <v>6.6</v>
      </c>
      <c r="K96" s="37">
        <f t="shared" ca="1" si="32"/>
        <v>6.6</v>
      </c>
      <c r="L96" s="37">
        <f t="shared" ca="1" si="32"/>
        <v>6.6</v>
      </c>
      <c r="M96" s="37">
        <f t="shared" ca="1" si="32"/>
        <v>6.6</v>
      </c>
      <c r="N96" s="37">
        <f t="shared" ca="1" si="32"/>
        <v>6.6</v>
      </c>
      <c r="O96" s="53"/>
      <c r="P96" s="30"/>
      <c r="Q96" s="31" t="str">
        <f t="shared" si="25"/>
        <v>Eungella Dam</v>
      </c>
      <c r="R96" s="35" t="s">
        <v>304</v>
      </c>
      <c r="S96" s="31" t="str">
        <f t="shared" ca="1" si="21"/>
        <v>EUDA!$J$25:$T$25</v>
      </c>
      <c r="T96" s="31" t="str">
        <f t="shared" ca="1" si="22"/>
        <v>EUDA!$U$25:$AQ$25</v>
      </c>
      <c r="U96" s="31" t="str">
        <f t="shared" ca="1" si="23"/>
        <v>EUDA!$J$26:$T$26</v>
      </c>
      <c r="V96" s="31" t="str">
        <f t="shared" ca="1" si="24"/>
        <v>EUDA!$U$26:$AQ$26</v>
      </c>
      <c r="W96" s="31"/>
      <c r="X96" s="31"/>
      <c r="Y96" s="31"/>
      <c r="Z96" s="31"/>
      <c r="AA96" s="30" t="s">
        <v>305</v>
      </c>
      <c r="AB96" s="30" t="s">
        <v>304</v>
      </c>
      <c r="AC96" s="30" t="str">
        <f t="shared" si="30"/>
        <v/>
      </c>
    </row>
    <row r="97" spans="1:29" customFormat="1" x14ac:dyDescent="0.25">
      <c r="A97" s="30"/>
      <c r="B97" s="38" t="s">
        <v>306</v>
      </c>
      <c r="C97" s="30" t="s">
        <v>19</v>
      </c>
      <c r="D97" s="30"/>
      <c r="E97" s="37">
        <f t="shared" ca="1" si="31"/>
        <v>9.4</v>
      </c>
      <c r="F97" s="37">
        <f t="shared" ca="1" si="31"/>
        <v>9.4</v>
      </c>
      <c r="G97" s="37">
        <f t="shared" ca="1" si="31"/>
        <v>9.4</v>
      </c>
      <c r="H97" s="37">
        <f t="shared" ca="1" si="31"/>
        <v>9.4</v>
      </c>
      <c r="I97" s="37">
        <f t="shared" ca="1" si="31"/>
        <v>9.4</v>
      </c>
      <c r="J97" s="37">
        <f t="shared" ca="1" si="32"/>
        <v>9.4</v>
      </c>
      <c r="K97" s="37">
        <f t="shared" ca="1" si="32"/>
        <v>9.4</v>
      </c>
      <c r="L97" s="37">
        <f t="shared" ca="1" si="32"/>
        <v>9.4</v>
      </c>
      <c r="M97" s="37">
        <f t="shared" ca="1" si="32"/>
        <v>9.4</v>
      </c>
      <c r="N97" s="37">
        <f t="shared" ca="1" si="32"/>
        <v>9.4</v>
      </c>
      <c r="O97" s="53"/>
      <c r="P97" s="30"/>
      <c r="Q97" s="31" t="str">
        <f t="shared" si="25"/>
        <v>Evelyn</v>
      </c>
      <c r="R97" s="35" t="s">
        <v>307</v>
      </c>
      <c r="S97" s="31" t="str">
        <f t="shared" ca="1" si="21"/>
        <v>EVEL!$J$25:$T$25</v>
      </c>
      <c r="T97" s="31" t="str">
        <f t="shared" ca="1" si="22"/>
        <v>EVEL!$U$25:$AQ$25</v>
      </c>
      <c r="U97" s="31" t="str">
        <f t="shared" ca="1" si="23"/>
        <v>EVEL!$J$26:$T$26</v>
      </c>
      <c r="V97" s="31" t="str">
        <f t="shared" ca="1" si="24"/>
        <v>EVEL!$U$26:$AQ$26</v>
      </c>
      <c r="W97" s="31"/>
      <c r="X97" s="31"/>
      <c r="Y97" s="31"/>
      <c r="Z97" s="31"/>
      <c r="AA97" s="30" t="s">
        <v>308</v>
      </c>
      <c r="AB97" s="30" t="s">
        <v>307</v>
      </c>
      <c r="AC97" s="30" t="str">
        <f t="shared" si="30"/>
        <v/>
      </c>
    </row>
    <row r="98" spans="1:29" customFormat="1" x14ac:dyDescent="0.25">
      <c r="A98" s="30"/>
      <c r="B98" s="38" t="s">
        <v>309</v>
      </c>
      <c r="C98" s="30" t="s">
        <v>19</v>
      </c>
      <c r="D98" s="30"/>
      <c r="E98" s="37">
        <f t="shared" ca="1" si="31"/>
        <v>11</v>
      </c>
      <c r="F98" s="37">
        <f t="shared" ca="1" si="31"/>
        <v>11</v>
      </c>
      <c r="G98" s="37">
        <f t="shared" ca="1" si="31"/>
        <v>11</v>
      </c>
      <c r="H98" s="37">
        <f t="shared" ca="1" si="31"/>
        <v>11</v>
      </c>
      <c r="I98" s="37">
        <f t="shared" ca="1" si="31"/>
        <v>11</v>
      </c>
      <c r="J98" s="37">
        <f t="shared" ca="1" si="32"/>
        <v>11</v>
      </c>
      <c r="K98" s="37">
        <f t="shared" ca="1" si="32"/>
        <v>11</v>
      </c>
      <c r="L98" s="37">
        <f t="shared" ca="1" si="32"/>
        <v>11</v>
      </c>
      <c r="M98" s="37">
        <f t="shared" ca="1" si="32"/>
        <v>11</v>
      </c>
      <c r="N98" s="37">
        <f t="shared" ca="1" si="32"/>
        <v>11</v>
      </c>
      <c r="O98" s="53"/>
      <c r="P98" s="30"/>
      <c r="Q98" s="31" t="str">
        <f t="shared" si="25"/>
        <v>Farleigh</v>
      </c>
      <c r="R98" s="35" t="s">
        <v>310</v>
      </c>
      <c r="S98" s="31" t="str">
        <f t="shared" ca="1" si="21"/>
        <v>FARL!$J$25:$T$25</v>
      </c>
      <c r="T98" s="31" t="str">
        <f t="shared" ca="1" si="22"/>
        <v>FARL!$U$25:$AQ$25</v>
      </c>
      <c r="U98" s="31" t="str">
        <f t="shared" ca="1" si="23"/>
        <v>FARL!$J$26:$T$26</v>
      </c>
      <c r="V98" s="31" t="str">
        <f t="shared" ca="1" si="24"/>
        <v>FARL!$U$26:$AQ$26</v>
      </c>
      <c r="W98" s="31"/>
      <c r="X98" s="31"/>
      <c r="Y98" s="31"/>
      <c r="Z98" s="31"/>
      <c r="AA98" s="30" t="s">
        <v>311</v>
      </c>
      <c r="AB98" s="30" t="s">
        <v>310</v>
      </c>
      <c r="AC98" s="30" t="str">
        <f t="shared" si="30"/>
        <v/>
      </c>
    </row>
    <row r="99" spans="1:29" customFormat="1" x14ac:dyDescent="0.25">
      <c r="A99" s="30"/>
      <c r="B99" s="38" t="s">
        <v>312</v>
      </c>
      <c r="C99" s="30" t="s">
        <v>19</v>
      </c>
      <c r="D99" s="30"/>
      <c r="E99" s="37">
        <f t="shared" ca="1" si="31"/>
        <v>28.9</v>
      </c>
      <c r="F99" s="37">
        <f t="shared" ca="1" si="31"/>
        <v>28.9</v>
      </c>
      <c r="G99" s="37">
        <f t="shared" ca="1" si="31"/>
        <v>28.9</v>
      </c>
      <c r="H99" s="37">
        <f t="shared" ca="1" si="31"/>
        <v>28.9</v>
      </c>
      <c r="I99" s="37">
        <f t="shared" ca="1" si="31"/>
        <v>28.9</v>
      </c>
      <c r="J99" s="37">
        <f t="shared" ca="1" si="32"/>
        <v>37.4</v>
      </c>
      <c r="K99" s="37">
        <f t="shared" ca="1" si="32"/>
        <v>37.4</v>
      </c>
      <c r="L99" s="37">
        <f t="shared" ca="1" si="32"/>
        <v>37.4</v>
      </c>
      <c r="M99" s="37">
        <f t="shared" ca="1" si="32"/>
        <v>37.4</v>
      </c>
      <c r="N99" s="37">
        <f t="shared" ca="1" si="32"/>
        <v>37.4</v>
      </c>
      <c r="O99" s="53"/>
      <c r="P99" s="30"/>
      <c r="Q99" s="31" t="str">
        <f t="shared" si="25"/>
        <v>Farnsfield</v>
      </c>
      <c r="R99" s="35" t="s">
        <v>313</v>
      </c>
      <c r="S99" s="31" t="str">
        <f t="shared" ca="1" si="21"/>
        <v>FARN!$J$25:$T$25</v>
      </c>
      <c r="T99" s="31" t="str">
        <f t="shared" ca="1" si="22"/>
        <v>FARN!$U$25:$AQ$25</v>
      </c>
      <c r="U99" s="31" t="str">
        <f t="shared" ca="1" si="23"/>
        <v>FARN!$J$26:$T$26</v>
      </c>
      <c r="V99" s="31" t="str">
        <f t="shared" ca="1" si="24"/>
        <v>FARN!$U$26:$AQ$26</v>
      </c>
      <c r="W99" s="31"/>
      <c r="X99" s="31"/>
      <c r="Y99" s="31"/>
      <c r="Z99" s="31"/>
      <c r="AA99" s="30" t="s">
        <v>314</v>
      </c>
      <c r="AB99" s="30" t="s">
        <v>313</v>
      </c>
      <c r="AC99" s="30" t="str">
        <f t="shared" si="30"/>
        <v/>
      </c>
    </row>
    <row r="100" spans="1:29" customFormat="1" x14ac:dyDescent="0.25">
      <c r="A100" s="30"/>
      <c r="B100" s="38" t="s">
        <v>315</v>
      </c>
      <c r="C100" s="30" t="s">
        <v>19</v>
      </c>
      <c r="D100" s="30"/>
      <c r="E100" s="37">
        <f t="shared" ref="E100:I109" ca="1" si="33">IF(AND($S100&lt;&gt;"", $U100&lt;&gt;"", $E$2&lt;&gt;"", $E$2&lt;&gt;"-"), IF(INDEX(INDIRECT($U100), MATCH(E$5, INDIRECT($S100), 0))&lt;&gt;"", IF(ISNUMBER(INDEX(INDIRECT($U100), MATCH(E$5, INDIRECT($S100), 0))), ROUND(INDEX(INDIRECT($U100), MATCH(E$5, INDIRECT($S100), 0)), 1), IF($E$2="Meets Security Standard", PROPER(INDEX(INDIRECT($U100), MATCH(E$5, INDIRECT($S100), 0))), INDEX(INDIRECT($U100), MATCH(E$5, INDIRECT($S100), 0)))), ""), "")</f>
        <v>48</v>
      </c>
      <c r="F100" s="37">
        <f t="shared" ca="1" si="33"/>
        <v>48</v>
      </c>
      <c r="G100" s="37">
        <f t="shared" ca="1" si="33"/>
        <v>48</v>
      </c>
      <c r="H100" s="37">
        <f t="shared" ca="1" si="33"/>
        <v>48</v>
      </c>
      <c r="I100" s="37">
        <f t="shared" ca="1" si="33"/>
        <v>48</v>
      </c>
      <c r="J100" s="37">
        <f t="shared" ref="J100:N109" ca="1" si="34">IF(AND($T100&lt;&gt;"", $V100&lt;&gt;"", $E$2&lt;&gt;"", $E$2&lt;&gt;"-"), IF(INDEX(INDIRECT($V100), MATCH(TEXT(J$5, "????"), INDIRECT($T100), 0))&lt;&gt;"", IF(INDEX(INDIRECT($V100), MATCH(TEXT(J$5, "????"), INDIRECT($T100), 0))&lt;&gt;"", IF(ISNUMBER(INDEX(INDIRECT($V100), MATCH(TEXT(J$5, "????"), INDIRECT($T100), 0))), ROUND(INDEX(INDIRECT($V100), MATCH(TEXT(J$5, "????"), INDIRECT($T100), 0)), 1), IF($E$2="Meets Security Standard", PROPER(INDEX(INDIRECT($V100), MATCH(TEXT(J$5, "????"), INDIRECT($T100), 0))), INDEX(INDIRECT($V100), MATCH(TEXT(J$5, "????"), INDIRECT($T100), 0)))), ""), ""), "")</f>
        <v>48</v>
      </c>
      <c r="K100" s="37">
        <f t="shared" ca="1" si="34"/>
        <v>48</v>
      </c>
      <c r="L100" s="37">
        <f t="shared" ca="1" si="34"/>
        <v>48</v>
      </c>
      <c r="M100" s="37">
        <f t="shared" ca="1" si="34"/>
        <v>48</v>
      </c>
      <c r="N100" s="37">
        <f t="shared" ca="1" si="34"/>
        <v>48</v>
      </c>
      <c r="O100" s="53"/>
      <c r="P100" s="30"/>
      <c r="Q100" s="31" t="str">
        <f t="shared" si="25"/>
        <v>Frenchville</v>
      </c>
      <c r="R100" s="35" t="s">
        <v>316</v>
      </c>
      <c r="S100" s="31" t="str">
        <f t="shared" ca="1" si="21"/>
        <v>FREN!$J$25:$T$25</v>
      </c>
      <c r="T100" s="31" t="str">
        <f t="shared" ca="1" si="22"/>
        <v>FREN!$U$25:$AQ$25</v>
      </c>
      <c r="U100" s="31" t="str">
        <f t="shared" ca="1" si="23"/>
        <v>FREN!$J$26:$T$26</v>
      </c>
      <c r="V100" s="31" t="str">
        <f t="shared" ca="1" si="24"/>
        <v>FREN!$U$26:$AQ$26</v>
      </c>
      <c r="W100" s="31"/>
      <c r="X100" s="31"/>
      <c r="Y100" s="31"/>
      <c r="Z100" s="31"/>
      <c r="AA100" s="30" t="s">
        <v>317</v>
      </c>
      <c r="AB100" s="30" t="s">
        <v>316</v>
      </c>
      <c r="AC100" s="30" t="str">
        <f t="shared" si="30"/>
        <v/>
      </c>
    </row>
    <row r="101" spans="1:29" customFormat="1" x14ac:dyDescent="0.25">
      <c r="A101" s="30"/>
      <c r="B101" s="38" t="s">
        <v>318</v>
      </c>
      <c r="C101" s="30" t="s">
        <v>19</v>
      </c>
      <c r="D101" s="30"/>
      <c r="E101" s="37">
        <f t="shared" ca="1" si="33"/>
        <v>47.4</v>
      </c>
      <c r="F101" s="37">
        <f t="shared" ca="1" si="33"/>
        <v>47.4</v>
      </c>
      <c r="G101" s="37">
        <f t="shared" ca="1" si="33"/>
        <v>47.4</v>
      </c>
      <c r="H101" s="37">
        <f t="shared" ca="1" si="33"/>
        <v>47.4</v>
      </c>
      <c r="I101" s="37">
        <f t="shared" ca="1" si="33"/>
        <v>47.4</v>
      </c>
      <c r="J101" s="37">
        <f t="shared" ca="1" si="34"/>
        <v>53.3</v>
      </c>
      <c r="K101" s="37">
        <f t="shared" ca="1" si="34"/>
        <v>53.3</v>
      </c>
      <c r="L101" s="37">
        <f t="shared" ca="1" si="34"/>
        <v>53.3</v>
      </c>
      <c r="M101" s="37">
        <f t="shared" ca="1" si="34"/>
        <v>53.3</v>
      </c>
      <c r="N101" s="37">
        <f t="shared" ca="1" si="34"/>
        <v>53.3</v>
      </c>
      <c r="O101" s="53"/>
      <c r="P101" s="30"/>
      <c r="Q101" s="31" t="str">
        <f t="shared" si="25"/>
        <v>Friend Street</v>
      </c>
      <c r="R101" s="35" t="s">
        <v>319</v>
      </c>
      <c r="S101" s="31" t="str">
        <f t="shared" ca="1" si="21"/>
        <v>GLFS!$J$25:$T$25</v>
      </c>
      <c r="T101" s="31" t="str">
        <f t="shared" ca="1" si="22"/>
        <v>GLFS!$U$25:$AQ$25</v>
      </c>
      <c r="U101" s="31" t="str">
        <f t="shared" ca="1" si="23"/>
        <v>GLFS!$J$26:$T$26</v>
      </c>
      <c r="V101" s="31" t="str">
        <f t="shared" ca="1" si="24"/>
        <v>GLFS!$U$26:$AQ$26</v>
      </c>
      <c r="W101" s="31"/>
      <c r="X101" s="31"/>
      <c r="Y101" s="31"/>
      <c r="Z101" s="31"/>
      <c r="AA101" s="30" t="s">
        <v>320</v>
      </c>
      <c r="AB101" s="30" t="s">
        <v>319</v>
      </c>
      <c r="AC101" s="30" t="str">
        <f t="shared" si="30"/>
        <v/>
      </c>
    </row>
    <row r="102" spans="1:29" customFormat="1" x14ac:dyDescent="0.25">
      <c r="A102" s="30"/>
      <c r="B102" s="38" t="s">
        <v>321</v>
      </c>
      <c r="C102" s="30" t="s">
        <v>19</v>
      </c>
      <c r="D102" s="30"/>
      <c r="E102" s="37">
        <f t="shared" ca="1" si="33"/>
        <v>53.8</v>
      </c>
      <c r="F102" s="37">
        <f t="shared" ca="1" si="33"/>
        <v>53.8</v>
      </c>
      <c r="G102" s="37">
        <f t="shared" ca="1" si="33"/>
        <v>53.8</v>
      </c>
      <c r="H102" s="37">
        <f t="shared" ca="1" si="33"/>
        <v>53.8</v>
      </c>
      <c r="I102" s="37">
        <f t="shared" ca="1" si="33"/>
        <v>53.8</v>
      </c>
      <c r="J102" s="37">
        <f t="shared" ca="1" si="34"/>
        <v>54</v>
      </c>
      <c r="K102" s="37">
        <f t="shared" ca="1" si="34"/>
        <v>54</v>
      </c>
      <c r="L102" s="37">
        <f t="shared" ca="1" si="34"/>
        <v>54</v>
      </c>
      <c r="M102" s="37">
        <f t="shared" ca="1" si="34"/>
        <v>54</v>
      </c>
      <c r="N102" s="37">
        <f t="shared" ca="1" si="34"/>
        <v>54</v>
      </c>
      <c r="O102" s="53"/>
      <c r="P102" s="30"/>
      <c r="Q102" s="31" t="str">
        <f t="shared" si="25"/>
        <v>Garbutt</v>
      </c>
      <c r="R102" s="35" t="s">
        <v>322</v>
      </c>
      <c r="S102" s="31" t="str">
        <f t="shared" ca="1" si="21"/>
        <v>GARB!$J$25:$T$25</v>
      </c>
      <c r="T102" s="31" t="str">
        <f t="shared" ca="1" si="22"/>
        <v>GARB!$U$25:$AQ$25</v>
      </c>
      <c r="U102" s="31" t="str">
        <f t="shared" ca="1" si="23"/>
        <v>GARB!$J$26:$T$26</v>
      </c>
      <c r="V102" s="31" t="str">
        <f t="shared" ca="1" si="24"/>
        <v>GARB!$U$26:$AQ$26</v>
      </c>
      <c r="W102" s="31"/>
      <c r="X102" s="31"/>
      <c r="Y102" s="31"/>
      <c r="Z102" s="31"/>
      <c r="AA102" s="30" t="s">
        <v>323</v>
      </c>
      <c r="AB102" s="30" t="s">
        <v>322</v>
      </c>
      <c r="AC102" s="30" t="str">
        <f t="shared" si="30"/>
        <v/>
      </c>
    </row>
    <row r="103" spans="1:29" customFormat="1" x14ac:dyDescent="0.25">
      <c r="A103" s="30"/>
      <c r="B103" s="38" t="s">
        <v>324</v>
      </c>
      <c r="C103" s="30" t="s">
        <v>19</v>
      </c>
      <c r="D103" s="30"/>
      <c r="E103" s="37">
        <f t="shared" ca="1" si="33"/>
        <v>24.6</v>
      </c>
      <c r="F103" s="37">
        <f t="shared" ca="1" si="33"/>
        <v>24.6</v>
      </c>
      <c r="G103" s="37">
        <f t="shared" ca="1" si="33"/>
        <v>24.6</v>
      </c>
      <c r="H103" s="37">
        <f t="shared" ca="1" si="33"/>
        <v>24.6</v>
      </c>
      <c r="I103" s="37">
        <f t="shared" ca="1" si="33"/>
        <v>24.6</v>
      </c>
      <c r="J103" s="37">
        <f t="shared" ca="1" si="34"/>
        <v>27.1</v>
      </c>
      <c r="K103" s="37">
        <f t="shared" ca="1" si="34"/>
        <v>27.1</v>
      </c>
      <c r="L103" s="37">
        <f t="shared" ca="1" si="34"/>
        <v>27.1</v>
      </c>
      <c r="M103" s="37">
        <f t="shared" ca="1" si="34"/>
        <v>27.1</v>
      </c>
      <c r="N103" s="37">
        <f t="shared" ca="1" si="34"/>
        <v>27.1</v>
      </c>
      <c r="O103" s="53"/>
      <c r="P103" s="30"/>
      <c r="Q103" s="31" t="str">
        <f t="shared" si="25"/>
        <v>Gayndah</v>
      </c>
      <c r="R103" s="35" t="s">
        <v>325</v>
      </c>
      <c r="S103" s="31" t="str">
        <f t="shared" ca="1" si="21"/>
        <v>GAYN!$J$25:$T$25</v>
      </c>
      <c r="T103" s="31" t="str">
        <f t="shared" ca="1" si="22"/>
        <v>GAYN!$U$25:$AQ$25</v>
      </c>
      <c r="U103" s="31" t="str">
        <f t="shared" ca="1" si="23"/>
        <v>GAYN!$J$26:$T$26</v>
      </c>
      <c r="V103" s="31" t="str">
        <f t="shared" ca="1" si="24"/>
        <v>GAYN!$U$26:$AQ$26</v>
      </c>
      <c r="W103" s="31"/>
      <c r="X103" s="31"/>
      <c r="Y103" s="31"/>
      <c r="Z103" s="31"/>
      <c r="AA103" s="30" t="s">
        <v>326</v>
      </c>
      <c r="AB103" s="30" t="s">
        <v>325</v>
      </c>
      <c r="AC103" s="30" t="str">
        <f t="shared" si="30"/>
        <v/>
      </c>
    </row>
    <row r="104" spans="1:29" customFormat="1" x14ac:dyDescent="0.25">
      <c r="A104" s="30"/>
      <c r="B104" s="38" t="s">
        <v>327</v>
      </c>
      <c r="C104" s="30" t="s">
        <v>59</v>
      </c>
      <c r="D104" s="30"/>
      <c r="E104" s="37">
        <f t="shared" ca="1" si="33"/>
        <v>16.7</v>
      </c>
      <c r="F104" s="37">
        <f t="shared" ca="1" si="33"/>
        <v>16.7</v>
      </c>
      <c r="G104" s="37">
        <f t="shared" ca="1" si="33"/>
        <v>16.7</v>
      </c>
      <c r="H104" s="37">
        <f t="shared" ca="1" si="33"/>
        <v>16.7</v>
      </c>
      <c r="I104" s="37">
        <f t="shared" ca="1" si="33"/>
        <v>16.7</v>
      </c>
      <c r="J104" s="37">
        <f t="shared" ca="1" si="34"/>
        <v>18</v>
      </c>
      <c r="K104" s="37">
        <f t="shared" ca="1" si="34"/>
        <v>18</v>
      </c>
      <c r="L104" s="37">
        <f t="shared" ca="1" si="34"/>
        <v>18</v>
      </c>
      <c r="M104" s="37">
        <f t="shared" ca="1" si="34"/>
        <v>18</v>
      </c>
      <c r="N104" s="37">
        <f t="shared" ca="1" si="34"/>
        <v>18</v>
      </c>
      <c r="O104" s="53"/>
      <c r="P104" s="30"/>
      <c r="Q104" s="31" t="str">
        <f t="shared" si="25"/>
        <v>Georgetown BSP</v>
      </c>
      <c r="R104" s="35" t="s">
        <v>328</v>
      </c>
      <c r="S104" s="31" t="str">
        <f t="shared" ca="1" si="21"/>
        <v>GEOR1!$I$23:$S$23</v>
      </c>
      <c r="T104" s="31" t="str">
        <f t="shared" ca="1" si="22"/>
        <v>GEOR1!$T$23:$AQ$23</v>
      </c>
      <c r="U104" s="31" t="str">
        <f t="shared" ca="1" si="23"/>
        <v>GEOR1!$I$24:$S$24</v>
      </c>
      <c r="V104" s="31" t="str">
        <f t="shared" ca="1" si="24"/>
        <v>GEOR1!$T$24:$AQ$24</v>
      </c>
      <c r="W104" s="31"/>
      <c r="X104" s="31"/>
      <c r="Y104" s="31"/>
      <c r="Z104" s="31"/>
      <c r="AA104" s="30" t="s">
        <v>329</v>
      </c>
      <c r="AB104" s="30" t="s">
        <v>328</v>
      </c>
      <c r="AC104" s="30" t="str">
        <f t="shared" si="30"/>
        <v/>
      </c>
    </row>
    <row r="105" spans="1:29" customFormat="1" x14ac:dyDescent="0.25">
      <c r="A105" s="30"/>
      <c r="B105" s="38" t="s">
        <v>330</v>
      </c>
      <c r="C105" s="30" t="s">
        <v>19</v>
      </c>
      <c r="D105" s="30"/>
      <c r="E105" s="37">
        <f t="shared" ca="1" si="33"/>
        <v>5.5</v>
      </c>
      <c r="F105" s="37">
        <f t="shared" ca="1" si="33"/>
        <v>5.5</v>
      </c>
      <c r="G105" s="37">
        <f t="shared" ca="1" si="33"/>
        <v>5.5</v>
      </c>
      <c r="H105" s="37">
        <f t="shared" ca="1" si="33"/>
        <v>5.5</v>
      </c>
      <c r="I105" s="37">
        <f t="shared" ca="1" si="33"/>
        <v>5.5</v>
      </c>
      <c r="J105" s="37">
        <f t="shared" ca="1" si="34"/>
        <v>6</v>
      </c>
      <c r="K105" s="37">
        <f t="shared" ca="1" si="34"/>
        <v>6</v>
      </c>
      <c r="L105" s="37">
        <f t="shared" ca="1" si="34"/>
        <v>6</v>
      </c>
      <c r="M105" s="37">
        <f t="shared" ca="1" si="34"/>
        <v>6</v>
      </c>
      <c r="N105" s="37">
        <f t="shared" ca="1" si="34"/>
        <v>6</v>
      </c>
      <c r="O105" s="53"/>
      <c r="P105" s="30"/>
      <c r="Q105" s="31" t="str">
        <f t="shared" si="25"/>
        <v>Georgetown</v>
      </c>
      <c r="R105" s="35" t="s">
        <v>331</v>
      </c>
      <c r="S105" s="31" t="str">
        <f t="shared" ca="1" si="21"/>
        <v>GEOR!$J$25:$T$25</v>
      </c>
      <c r="T105" s="31" t="str">
        <f t="shared" ca="1" si="22"/>
        <v>GEOR!$U$25:$AQ$25</v>
      </c>
      <c r="U105" s="31" t="str">
        <f t="shared" ca="1" si="23"/>
        <v>GEOR!$J$26:$T$26</v>
      </c>
      <c r="V105" s="31" t="str">
        <f t="shared" ca="1" si="24"/>
        <v>GEOR!$U$26:$AQ$26</v>
      </c>
      <c r="W105" s="31"/>
      <c r="X105" s="31"/>
      <c r="Y105" s="31"/>
      <c r="Z105" s="31"/>
      <c r="AA105" s="30" t="s">
        <v>332</v>
      </c>
      <c r="AB105" s="30" t="s">
        <v>331</v>
      </c>
      <c r="AC105" s="30" t="str">
        <f t="shared" si="30"/>
        <v/>
      </c>
    </row>
    <row r="106" spans="1:29" customFormat="1" x14ac:dyDescent="0.25">
      <c r="A106" s="30"/>
      <c r="B106" s="38" t="s">
        <v>333</v>
      </c>
      <c r="C106" s="30" t="s">
        <v>19</v>
      </c>
      <c r="D106" s="30"/>
      <c r="E106" s="37">
        <f t="shared" ca="1" si="33"/>
        <v>9.5</v>
      </c>
      <c r="F106" s="37">
        <f t="shared" ca="1" si="33"/>
        <v>9.5</v>
      </c>
      <c r="G106" s="37">
        <f t="shared" ca="1" si="33"/>
        <v>9.5</v>
      </c>
      <c r="H106" s="37">
        <f t="shared" ca="1" si="33"/>
        <v>9.5</v>
      </c>
      <c r="I106" s="37">
        <f t="shared" ca="1" si="33"/>
        <v>9.5</v>
      </c>
      <c r="J106" s="37">
        <f t="shared" ca="1" si="34"/>
        <v>10.5</v>
      </c>
      <c r="K106" s="37">
        <f t="shared" ca="1" si="34"/>
        <v>10.5</v>
      </c>
      <c r="L106" s="37">
        <f t="shared" ca="1" si="34"/>
        <v>10.5</v>
      </c>
      <c r="M106" s="37">
        <f t="shared" ca="1" si="34"/>
        <v>10.5</v>
      </c>
      <c r="N106" s="37">
        <f t="shared" ca="1" si="34"/>
        <v>10.5</v>
      </c>
      <c r="O106" s="53"/>
      <c r="P106" s="30"/>
      <c r="Q106" s="31" t="str">
        <f t="shared" si="25"/>
        <v>Giru</v>
      </c>
      <c r="R106" s="35" t="s">
        <v>334</v>
      </c>
      <c r="S106" s="31" t="str">
        <f t="shared" ca="1" si="21"/>
        <v>GIRU!$J$25:$T$25</v>
      </c>
      <c r="T106" s="31" t="str">
        <f t="shared" ca="1" si="22"/>
        <v>GIRU!$U$25:$AQ$25</v>
      </c>
      <c r="U106" s="31" t="str">
        <f t="shared" ca="1" si="23"/>
        <v>GIRU!$J$26:$T$26</v>
      </c>
      <c r="V106" s="31" t="str">
        <f t="shared" ca="1" si="24"/>
        <v>GIRU!$U$26:$AQ$26</v>
      </c>
      <c r="W106" s="31"/>
      <c r="X106" s="31"/>
      <c r="Y106" s="31"/>
      <c r="Z106" s="31"/>
      <c r="AA106" s="30" t="s">
        <v>335</v>
      </c>
      <c r="AB106" s="30" t="s">
        <v>334</v>
      </c>
      <c r="AC106" s="30" t="str">
        <f t="shared" si="30"/>
        <v/>
      </c>
    </row>
    <row r="107" spans="1:29" customFormat="1" x14ac:dyDescent="0.25">
      <c r="A107" s="30"/>
      <c r="B107" s="38" t="s">
        <v>336</v>
      </c>
      <c r="C107" s="30" t="s">
        <v>19</v>
      </c>
      <c r="D107" s="30"/>
      <c r="E107" s="37">
        <f t="shared" ca="1" si="33"/>
        <v>24.4</v>
      </c>
      <c r="F107" s="37">
        <f t="shared" ca="1" si="33"/>
        <v>24.4</v>
      </c>
      <c r="G107" s="37">
        <f t="shared" ca="1" si="33"/>
        <v>24.4</v>
      </c>
      <c r="H107" s="37">
        <f t="shared" ca="1" si="33"/>
        <v>24.4</v>
      </c>
      <c r="I107" s="37">
        <f t="shared" ca="1" si="33"/>
        <v>24.4</v>
      </c>
      <c r="J107" s="37">
        <f t="shared" ca="1" si="34"/>
        <v>29.6</v>
      </c>
      <c r="K107" s="37">
        <f t="shared" ca="1" si="34"/>
        <v>29.6</v>
      </c>
      <c r="L107" s="37">
        <f t="shared" ca="1" si="34"/>
        <v>29.6</v>
      </c>
      <c r="M107" s="37">
        <f t="shared" ca="1" si="34"/>
        <v>29.6</v>
      </c>
      <c r="N107" s="37">
        <f t="shared" ca="1" si="34"/>
        <v>29.6</v>
      </c>
      <c r="O107" s="53"/>
      <c r="P107" s="30"/>
      <c r="Q107" s="31" t="str">
        <f t="shared" si="25"/>
        <v>Givelda</v>
      </c>
      <c r="R107" s="35" t="s">
        <v>337</v>
      </c>
      <c r="S107" s="31" t="str">
        <f t="shared" ca="1" si="21"/>
        <v>GIVE!$J$25:$T$25</v>
      </c>
      <c r="T107" s="31" t="str">
        <f t="shared" ca="1" si="22"/>
        <v>GIVE!$U$25:$AQ$25</v>
      </c>
      <c r="U107" s="31" t="str">
        <f t="shared" ca="1" si="23"/>
        <v>GIVE!$J$26:$T$26</v>
      </c>
      <c r="V107" s="31" t="str">
        <f t="shared" ca="1" si="24"/>
        <v>GIVE!$U$26:$AQ$26</v>
      </c>
      <c r="W107" s="31"/>
      <c r="X107" s="31"/>
      <c r="Y107" s="31"/>
      <c r="Z107" s="31"/>
      <c r="AA107" s="30" t="s">
        <v>338</v>
      </c>
      <c r="AB107" s="30" t="s">
        <v>337</v>
      </c>
      <c r="AC107" s="30" t="str">
        <f t="shared" si="30"/>
        <v/>
      </c>
    </row>
    <row r="108" spans="1:29" customFormat="1" x14ac:dyDescent="0.25">
      <c r="A108" s="30"/>
      <c r="B108" s="38" t="s">
        <v>339</v>
      </c>
      <c r="C108" s="30" t="s">
        <v>59</v>
      </c>
      <c r="D108" s="30"/>
      <c r="E108" s="37">
        <f t="shared" ca="1" si="33"/>
        <v>184</v>
      </c>
      <c r="F108" s="37">
        <f t="shared" ca="1" si="33"/>
        <v>184</v>
      </c>
      <c r="G108" s="37">
        <f t="shared" ca="1" si="33"/>
        <v>184</v>
      </c>
      <c r="H108" s="37">
        <f t="shared" ca="1" si="33"/>
        <v>184</v>
      </c>
      <c r="I108" s="37">
        <f t="shared" ca="1" si="33"/>
        <v>184</v>
      </c>
      <c r="J108" s="37">
        <f t="shared" ca="1" si="34"/>
        <v>208.8</v>
      </c>
      <c r="K108" s="37">
        <f t="shared" ca="1" si="34"/>
        <v>208.8</v>
      </c>
      <c r="L108" s="37">
        <f t="shared" ca="1" si="34"/>
        <v>208.8</v>
      </c>
      <c r="M108" s="37">
        <f t="shared" ca="1" si="34"/>
        <v>208.8</v>
      </c>
      <c r="N108" s="37">
        <f t="shared" ca="1" si="34"/>
        <v>208.8</v>
      </c>
      <c r="O108" s="53"/>
      <c r="P108" s="30"/>
      <c r="Q108" s="31" t="str">
        <f t="shared" si="25"/>
        <v>Gladstone North BSP</v>
      </c>
      <c r="R108" s="35" t="s">
        <v>340</v>
      </c>
      <c r="S108" s="31" t="str">
        <f t="shared" ca="1" si="21"/>
        <v>GLNO!$I$23:$S$23</v>
      </c>
      <c r="T108" s="31" t="str">
        <f t="shared" ca="1" si="22"/>
        <v>GLNO!$T$23:$AQ$23</v>
      </c>
      <c r="U108" s="31" t="str">
        <f t="shared" ca="1" si="23"/>
        <v>GLNO!$I$24:$S$24</v>
      </c>
      <c r="V108" s="31" t="str">
        <f t="shared" ca="1" si="24"/>
        <v>GLNO!$T$24:$AQ$24</v>
      </c>
      <c r="W108" s="31"/>
      <c r="X108" s="31"/>
      <c r="Y108" s="31"/>
      <c r="Z108" s="31"/>
      <c r="AA108" s="30" t="s">
        <v>341</v>
      </c>
      <c r="AB108" s="30" t="s">
        <v>340</v>
      </c>
      <c r="AC108" s="30" t="str">
        <f t="shared" si="30"/>
        <v/>
      </c>
    </row>
    <row r="109" spans="1:29" customFormat="1" x14ac:dyDescent="0.25">
      <c r="A109" s="30"/>
      <c r="B109" s="38" t="s">
        <v>342</v>
      </c>
      <c r="C109" s="30" t="s">
        <v>59</v>
      </c>
      <c r="D109" s="30"/>
      <c r="E109" s="37">
        <f t="shared" ca="1" si="33"/>
        <v>120</v>
      </c>
      <c r="F109" s="37">
        <f t="shared" ca="1" si="33"/>
        <v>120</v>
      </c>
      <c r="G109" s="37">
        <f t="shared" ca="1" si="33"/>
        <v>120</v>
      </c>
      <c r="H109" s="37">
        <f t="shared" ca="1" si="33"/>
        <v>120</v>
      </c>
      <c r="I109" s="37">
        <f t="shared" ca="1" si="33"/>
        <v>120</v>
      </c>
      <c r="J109" s="37">
        <f t="shared" ca="1" si="34"/>
        <v>120</v>
      </c>
      <c r="K109" s="37">
        <f t="shared" ca="1" si="34"/>
        <v>120</v>
      </c>
      <c r="L109" s="37">
        <f t="shared" ca="1" si="34"/>
        <v>120</v>
      </c>
      <c r="M109" s="37">
        <f t="shared" ca="1" si="34"/>
        <v>120</v>
      </c>
      <c r="N109" s="37">
        <f t="shared" ca="1" si="34"/>
        <v>120</v>
      </c>
      <c r="O109" s="53"/>
      <c r="P109" s="30"/>
      <c r="Q109" s="31" t="str">
        <f t="shared" si="25"/>
        <v>Gladstone South BSP</v>
      </c>
      <c r="R109" s="35" t="s">
        <v>343</v>
      </c>
      <c r="S109" s="31" t="str">
        <f t="shared" ca="1" si="21"/>
        <v>'T019'!$I$23:$S$23</v>
      </c>
      <c r="T109" s="31" t="str">
        <f t="shared" ca="1" si="22"/>
        <v>'T019'!$T$23:$AQ$23</v>
      </c>
      <c r="U109" s="31" t="str">
        <f t="shared" ca="1" si="23"/>
        <v>'T019'!$I$24:$S$24</v>
      </c>
      <c r="V109" s="31" t="str">
        <f t="shared" ca="1" si="24"/>
        <v>'T019'!$T$24:$AQ$24</v>
      </c>
      <c r="W109" s="31"/>
      <c r="X109" s="31"/>
      <c r="Y109" s="31"/>
      <c r="Z109" s="31"/>
      <c r="AA109" s="30" t="s">
        <v>344</v>
      </c>
      <c r="AB109" s="30" t="s">
        <v>343</v>
      </c>
      <c r="AC109" s="30" t="str">
        <f t="shared" si="30"/>
        <v/>
      </c>
    </row>
    <row r="110" spans="1:29" customFormat="1" x14ac:dyDescent="0.25">
      <c r="A110" s="30"/>
      <c r="B110" s="38" t="s">
        <v>345</v>
      </c>
      <c r="C110" s="30" t="s">
        <v>19</v>
      </c>
      <c r="D110" s="30"/>
      <c r="E110" s="37">
        <f t="shared" ref="E110:I119" ca="1" si="35">IF(AND($S110&lt;&gt;"", $U110&lt;&gt;"", $E$2&lt;&gt;"", $E$2&lt;&gt;"-"), IF(INDEX(INDIRECT($U110), MATCH(E$5, INDIRECT($S110), 0))&lt;&gt;"", IF(ISNUMBER(INDEX(INDIRECT($U110), MATCH(E$5, INDIRECT($S110), 0))), ROUND(INDEX(INDIRECT($U110), MATCH(E$5, INDIRECT($S110), 0)), 1), IF($E$2="Meets Security Standard", PROPER(INDEX(INDIRECT($U110), MATCH(E$5, INDIRECT($S110), 0))), INDEX(INDIRECT($U110), MATCH(E$5, INDIRECT($S110), 0)))), ""), "")</f>
        <v>54.7</v>
      </c>
      <c r="F110" s="37">
        <f t="shared" ca="1" si="35"/>
        <v>54.7</v>
      </c>
      <c r="G110" s="37">
        <f t="shared" ca="1" si="35"/>
        <v>54.7</v>
      </c>
      <c r="H110" s="37">
        <f t="shared" ca="1" si="35"/>
        <v>54.7</v>
      </c>
      <c r="I110" s="37">
        <f t="shared" ca="1" si="35"/>
        <v>54.7</v>
      </c>
      <c r="J110" s="37">
        <f t="shared" ref="J110:N119" ca="1" si="36">IF(AND($T110&lt;&gt;"", $V110&lt;&gt;"", $E$2&lt;&gt;"", $E$2&lt;&gt;"-"), IF(INDEX(INDIRECT($V110), MATCH(TEXT(J$5, "????"), INDIRECT($T110), 0))&lt;&gt;"", IF(INDEX(INDIRECT($V110), MATCH(TEXT(J$5, "????"), INDIRECT($T110), 0))&lt;&gt;"", IF(ISNUMBER(INDEX(INDIRECT($V110), MATCH(TEXT(J$5, "????"), INDIRECT($T110), 0))), ROUND(INDEX(INDIRECT($V110), MATCH(TEXT(J$5, "????"), INDIRECT($T110), 0)), 1), IF($E$2="Meets Security Standard", PROPER(INDEX(INDIRECT($V110), MATCH(TEXT(J$5, "????"), INDIRECT($T110), 0))), INDEX(INDIRECT($V110), MATCH(TEXT(J$5, "????"), INDIRECT($T110), 0)))), ""), ""), "")</f>
        <v>59.8</v>
      </c>
      <c r="K110" s="37">
        <f t="shared" ca="1" si="36"/>
        <v>59.8</v>
      </c>
      <c r="L110" s="37">
        <f t="shared" ca="1" si="36"/>
        <v>59.8</v>
      </c>
      <c r="M110" s="37">
        <f t="shared" ca="1" si="36"/>
        <v>59.8</v>
      </c>
      <c r="N110" s="37">
        <f t="shared" ca="1" si="36"/>
        <v>59.8</v>
      </c>
      <c r="O110" s="53"/>
      <c r="P110" s="30"/>
      <c r="Q110" s="31" t="str">
        <f t="shared" si="25"/>
        <v>Gladstone South</v>
      </c>
      <c r="R110" s="35" t="s">
        <v>346</v>
      </c>
      <c r="S110" s="31" t="str">
        <f t="shared" ca="1" si="21"/>
        <v>GLSO!$J$25:$T$25</v>
      </c>
      <c r="T110" s="31" t="str">
        <f t="shared" ca="1" si="22"/>
        <v>GLSO!$U$25:$AQ$25</v>
      </c>
      <c r="U110" s="31" t="str">
        <f t="shared" ca="1" si="23"/>
        <v>GLSO!$J$26:$T$26</v>
      </c>
      <c r="V110" s="31" t="str">
        <f t="shared" ca="1" si="24"/>
        <v>GLSO!$U$26:$AQ$26</v>
      </c>
      <c r="W110" s="31"/>
      <c r="X110" s="31"/>
      <c r="Y110" s="31"/>
      <c r="Z110" s="31"/>
      <c r="AA110" s="30" t="s">
        <v>347</v>
      </c>
      <c r="AB110" s="30" t="s">
        <v>346</v>
      </c>
      <c r="AC110" s="30" t="str">
        <f t="shared" si="30"/>
        <v/>
      </c>
    </row>
    <row r="111" spans="1:29" customFormat="1" x14ac:dyDescent="0.25">
      <c r="A111" s="30"/>
      <c r="B111" s="38" t="s">
        <v>348</v>
      </c>
      <c r="C111" s="30" t="s">
        <v>19</v>
      </c>
      <c r="D111" s="30"/>
      <c r="E111" s="37">
        <f t="shared" ca="1" si="35"/>
        <v>15.6</v>
      </c>
      <c r="F111" s="37">
        <f t="shared" ca="1" si="35"/>
        <v>15.6</v>
      </c>
      <c r="G111" s="37">
        <f t="shared" ca="1" si="35"/>
        <v>15.6</v>
      </c>
      <c r="H111" s="37">
        <f t="shared" ca="1" si="35"/>
        <v>15.6</v>
      </c>
      <c r="I111" s="37">
        <f t="shared" ca="1" si="35"/>
        <v>15.6</v>
      </c>
      <c r="J111" s="37">
        <f t="shared" ca="1" si="36"/>
        <v>16.7</v>
      </c>
      <c r="K111" s="37">
        <f t="shared" ca="1" si="36"/>
        <v>16.7</v>
      </c>
      <c r="L111" s="37">
        <f t="shared" ca="1" si="36"/>
        <v>16.7</v>
      </c>
      <c r="M111" s="37">
        <f t="shared" ca="1" si="36"/>
        <v>16.7</v>
      </c>
      <c r="N111" s="37">
        <f t="shared" ca="1" si="36"/>
        <v>16.7</v>
      </c>
      <c r="O111" s="53"/>
      <c r="P111" s="30"/>
      <c r="Q111" s="31" t="str">
        <f t="shared" si="25"/>
        <v>Glenden</v>
      </c>
      <c r="R111" s="35" t="s">
        <v>349</v>
      </c>
      <c r="S111" s="31" t="str">
        <f t="shared" ca="1" si="21"/>
        <v>GLEN!$J$25:$T$25</v>
      </c>
      <c r="T111" s="31" t="str">
        <f t="shared" ca="1" si="22"/>
        <v>GLEN!$U$25:$AQ$25</v>
      </c>
      <c r="U111" s="31" t="str">
        <f t="shared" ca="1" si="23"/>
        <v>GLEN!$J$26:$T$26</v>
      </c>
      <c r="V111" s="31" t="str">
        <f t="shared" ca="1" si="24"/>
        <v>GLEN!$U$26:$AQ$26</v>
      </c>
      <c r="W111" s="31"/>
      <c r="X111" s="31"/>
      <c r="Y111" s="31"/>
      <c r="Z111" s="31"/>
      <c r="AA111" s="30" t="s">
        <v>350</v>
      </c>
      <c r="AB111" s="30" t="s">
        <v>349</v>
      </c>
      <c r="AC111" s="30" t="str">
        <f t="shared" si="30"/>
        <v/>
      </c>
    </row>
    <row r="112" spans="1:29" customFormat="1" x14ac:dyDescent="0.25">
      <c r="A112" s="30"/>
      <c r="B112" s="38" t="s">
        <v>351</v>
      </c>
      <c r="C112" s="30" t="s">
        <v>19</v>
      </c>
      <c r="D112" s="30"/>
      <c r="E112" s="37">
        <f t="shared" ca="1" si="35"/>
        <v>0.7</v>
      </c>
      <c r="F112" s="37">
        <f t="shared" ca="1" si="35"/>
        <v>0.7</v>
      </c>
      <c r="G112" s="37">
        <f t="shared" ca="1" si="35"/>
        <v>0.7</v>
      </c>
      <c r="H112" s="37">
        <f t="shared" ca="1" si="35"/>
        <v>0.7</v>
      </c>
      <c r="I112" s="37">
        <f t="shared" ca="1" si="35"/>
        <v>0.7</v>
      </c>
      <c r="J112" s="37">
        <f t="shared" ca="1" si="36"/>
        <v>0.7</v>
      </c>
      <c r="K112" s="37">
        <f t="shared" ca="1" si="36"/>
        <v>0.7</v>
      </c>
      <c r="L112" s="37">
        <f t="shared" ca="1" si="36"/>
        <v>0.7</v>
      </c>
      <c r="M112" s="37">
        <f t="shared" ca="1" si="36"/>
        <v>0.7</v>
      </c>
      <c r="N112" s="37">
        <f t="shared" ca="1" si="36"/>
        <v>0.7</v>
      </c>
      <c r="O112" s="53"/>
      <c r="P112" s="30"/>
      <c r="Q112" s="31" t="str">
        <f t="shared" si="25"/>
        <v>Glenelg</v>
      </c>
      <c r="R112" s="35" t="s">
        <v>352</v>
      </c>
      <c r="S112" s="31" t="str">
        <f t="shared" ca="1" si="21"/>
        <v>GLEE!$J$25:$T$25</v>
      </c>
      <c r="T112" s="31" t="str">
        <f t="shared" ca="1" si="22"/>
        <v>GLEE!$U$25:$AQ$25</v>
      </c>
      <c r="U112" s="31" t="str">
        <f t="shared" ca="1" si="23"/>
        <v>GLEE!$J$26:$T$26</v>
      </c>
      <c r="V112" s="31" t="str">
        <f t="shared" ca="1" si="24"/>
        <v>GLEE!$U$26:$AQ$26</v>
      </c>
      <c r="W112" s="31"/>
      <c r="X112" s="31"/>
      <c r="Y112" s="31"/>
      <c r="Z112" s="31"/>
      <c r="AA112" s="30" t="s">
        <v>353</v>
      </c>
      <c r="AB112" s="30" t="s">
        <v>352</v>
      </c>
      <c r="AC112" s="30" t="str">
        <f t="shared" si="30"/>
        <v/>
      </c>
    </row>
    <row r="113" spans="1:29" customFormat="1" x14ac:dyDescent="0.25">
      <c r="A113" s="30"/>
      <c r="B113" s="38" t="s">
        <v>354</v>
      </c>
      <c r="C113" s="30" t="s">
        <v>19</v>
      </c>
      <c r="D113" s="30"/>
      <c r="E113" s="37">
        <f t="shared" ca="1" si="35"/>
        <v>75.2</v>
      </c>
      <c r="F113" s="37">
        <f t="shared" ca="1" si="35"/>
        <v>75.2</v>
      </c>
      <c r="G113" s="37">
        <f t="shared" ca="1" si="35"/>
        <v>75.2</v>
      </c>
      <c r="H113" s="37">
        <f t="shared" ca="1" si="35"/>
        <v>75.2</v>
      </c>
      <c r="I113" s="37">
        <f t="shared" ca="1" si="35"/>
        <v>75.2</v>
      </c>
      <c r="J113" s="37">
        <f t="shared" ca="1" si="36"/>
        <v>83.8</v>
      </c>
      <c r="K113" s="37">
        <f t="shared" ca="1" si="36"/>
        <v>83.8</v>
      </c>
      <c r="L113" s="37">
        <f t="shared" ca="1" si="36"/>
        <v>83.8</v>
      </c>
      <c r="M113" s="37">
        <f t="shared" ca="1" si="36"/>
        <v>83.8</v>
      </c>
      <c r="N113" s="37">
        <f t="shared" ca="1" si="36"/>
        <v>83.8</v>
      </c>
      <c r="O113" s="53"/>
      <c r="P113" s="30"/>
      <c r="Q113" s="31" t="str">
        <f t="shared" si="25"/>
        <v>Glenella 11kV</v>
      </c>
      <c r="R113" s="35" t="s">
        <v>355</v>
      </c>
      <c r="S113" s="31" t="str">
        <f t="shared" ca="1" si="21"/>
        <v>GLEL!$J$25:$T$25</v>
      </c>
      <c r="T113" s="31" t="str">
        <f t="shared" ca="1" si="22"/>
        <v>GLEL!$U$25:$AQ$25</v>
      </c>
      <c r="U113" s="31" t="str">
        <f t="shared" ca="1" si="23"/>
        <v>GLEL!$J$26:$T$26</v>
      </c>
      <c r="V113" s="31" t="str">
        <f t="shared" ca="1" si="24"/>
        <v>GLEL!$U$26:$AQ$26</v>
      </c>
      <c r="W113" s="31"/>
      <c r="X113" s="31"/>
      <c r="Y113" s="31"/>
      <c r="Z113" s="31"/>
      <c r="AA113" s="30" t="s">
        <v>356</v>
      </c>
      <c r="AB113" s="30" t="s">
        <v>355</v>
      </c>
      <c r="AC113" s="30" t="str">
        <f t="shared" si="30"/>
        <v/>
      </c>
    </row>
    <row r="114" spans="1:29" customFormat="1" x14ac:dyDescent="0.25">
      <c r="A114" s="30"/>
      <c r="B114" s="38" t="s">
        <v>357</v>
      </c>
      <c r="C114" s="30" t="s">
        <v>19</v>
      </c>
      <c r="D114" s="30"/>
      <c r="E114" s="37">
        <f t="shared" ca="1" si="35"/>
        <v>153.9</v>
      </c>
      <c r="F114" s="37">
        <f t="shared" ca="1" si="35"/>
        <v>153.9</v>
      </c>
      <c r="G114" s="37">
        <f t="shared" ca="1" si="35"/>
        <v>153.9</v>
      </c>
      <c r="H114" s="37">
        <f t="shared" ca="1" si="35"/>
        <v>153.9</v>
      </c>
      <c r="I114" s="37">
        <f t="shared" ca="1" si="35"/>
        <v>153.9</v>
      </c>
      <c r="J114" s="37">
        <f t="shared" ca="1" si="36"/>
        <v>171.5</v>
      </c>
      <c r="K114" s="37">
        <f t="shared" ca="1" si="36"/>
        <v>171.5</v>
      </c>
      <c r="L114" s="37">
        <f t="shared" ca="1" si="36"/>
        <v>171.5</v>
      </c>
      <c r="M114" s="37">
        <f t="shared" ca="1" si="36"/>
        <v>171.5</v>
      </c>
      <c r="N114" s="37">
        <f t="shared" ca="1" si="36"/>
        <v>171.5</v>
      </c>
      <c r="O114" s="53"/>
      <c r="P114" s="30"/>
      <c r="Q114" s="31" t="str">
        <f t="shared" si="25"/>
        <v>Glenella 33kV</v>
      </c>
      <c r="R114" s="35" t="s">
        <v>358</v>
      </c>
      <c r="S114" s="31" t="str">
        <f t="shared" ca="1" si="21"/>
        <v>GLEL33!$J$25:$T$25</v>
      </c>
      <c r="T114" s="31" t="str">
        <f t="shared" ca="1" si="22"/>
        <v>GLEL33!$U$25:$AQ$25</v>
      </c>
      <c r="U114" s="31" t="str">
        <f t="shared" ca="1" si="23"/>
        <v>GLEL33!$J$26:$T$26</v>
      </c>
      <c r="V114" s="31" t="str">
        <f t="shared" ca="1" si="24"/>
        <v>GLEL33!$U$26:$AQ$26</v>
      </c>
      <c r="W114" s="31"/>
      <c r="X114" s="31"/>
      <c r="Y114" s="31"/>
      <c r="Z114" s="31"/>
      <c r="AA114" s="30"/>
      <c r="AB114" s="30"/>
      <c r="AC114" s="30" t="str">
        <f t="shared" si="30"/>
        <v>MISMATCH</v>
      </c>
    </row>
    <row r="115" spans="1:29" customFormat="1" x14ac:dyDescent="0.25">
      <c r="A115" s="30"/>
      <c r="B115" s="38" t="s">
        <v>359</v>
      </c>
      <c r="C115" s="30" t="s">
        <v>19</v>
      </c>
      <c r="D115" s="30"/>
      <c r="E115" s="37">
        <f t="shared" ca="1" si="35"/>
        <v>14.3</v>
      </c>
      <c r="F115" s="37">
        <f t="shared" ca="1" si="35"/>
        <v>14.3</v>
      </c>
      <c r="G115" s="37">
        <f t="shared" ca="1" si="35"/>
        <v>14.3</v>
      </c>
      <c r="H115" s="37">
        <f t="shared" ca="1" si="35"/>
        <v>14.3</v>
      </c>
      <c r="I115" s="37">
        <f t="shared" ca="1" si="35"/>
        <v>14.3</v>
      </c>
      <c r="J115" s="37">
        <f t="shared" ca="1" si="36"/>
        <v>15</v>
      </c>
      <c r="K115" s="37">
        <f t="shared" ca="1" si="36"/>
        <v>15</v>
      </c>
      <c r="L115" s="37">
        <f t="shared" ca="1" si="36"/>
        <v>15</v>
      </c>
      <c r="M115" s="37">
        <f t="shared" ca="1" si="36"/>
        <v>15</v>
      </c>
      <c r="N115" s="37">
        <f t="shared" ca="1" si="36"/>
        <v>15</v>
      </c>
      <c r="O115" s="53"/>
      <c r="P115" s="30"/>
      <c r="Q115" s="31" t="str">
        <f t="shared" si="25"/>
        <v>Gooburrum</v>
      </c>
      <c r="R115" s="35" t="s">
        <v>360</v>
      </c>
      <c r="S115" s="31" t="str">
        <f t="shared" ca="1" si="21"/>
        <v>GOOB!$J$25:$T$25</v>
      </c>
      <c r="T115" s="31" t="str">
        <f t="shared" ca="1" si="22"/>
        <v>GOOB!$U$25:$AQ$25</v>
      </c>
      <c r="U115" s="31" t="str">
        <f t="shared" ca="1" si="23"/>
        <v>GOOB!$J$26:$T$26</v>
      </c>
      <c r="V115" s="31" t="str">
        <f t="shared" ca="1" si="24"/>
        <v>GOOB!$U$26:$AQ$26</v>
      </c>
      <c r="W115" s="31"/>
      <c r="X115" s="31"/>
      <c r="Y115" s="31"/>
      <c r="Z115" s="31"/>
      <c r="AA115" s="30" t="s">
        <v>361</v>
      </c>
      <c r="AB115" s="30" t="s">
        <v>360</v>
      </c>
      <c r="AC115" s="30" t="str">
        <f t="shared" si="30"/>
        <v/>
      </c>
    </row>
    <row r="116" spans="1:29" customFormat="1" x14ac:dyDescent="0.25">
      <c r="A116" s="30"/>
      <c r="B116" s="38" t="s">
        <v>362</v>
      </c>
      <c r="C116" s="30" t="s">
        <v>19</v>
      </c>
      <c r="D116" s="30"/>
      <c r="E116" s="37">
        <f t="shared" ca="1" si="35"/>
        <v>4.4000000000000004</v>
      </c>
      <c r="F116" s="37">
        <f t="shared" ca="1" si="35"/>
        <v>4.4000000000000004</v>
      </c>
      <c r="G116" s="37">
        <f t="shared" ca="1" si="35"/>
        <v>4.4000000000000004</v>
      </c>
      <c r="H116" s="37">
        <f t="shared" ca="1" si="35"/>
        <v>4.4000000000000004</v>
      </c>
      <c r="I116" s="37">
        <f t="shared" ca="1" si="35"/>
        <v>4.4000000000000004</v>
      </c>
      <c r="J116" s="37">
        <f t="shared" ca="1" si="36"/>
        <v>4.5</v>
      </c>
      <c r="K116" s="37">
        <f t="shared" ca="1" si="36"/>
        <v>4.5</v>
      </c>
      <c r="L116" s="37">
        <f t="shared" ca="1" si="36"/>
        <v>4.5</v>
      </c>
      <c r="M116" s="37">
        <f t="shared" ca="1" si="36"/>
        <v>4.5</v>
      </c>
      <c r="N116" s="37">
        <f t="shared" ca="1" si="36"/>
        <v>4.5</v>
      </c>
      <c r="O116" s="53"/>
      <c r="P116" s="30"/>
      <c r="Q116" s="31" t="str">
        <f t="shared" si="25"/>
        <v>Gooburrum</v>
      </c>
      <c r="R116" s="35" t="s">
        <v>363</v>
      </c>
      <c r="S116" s="31" t="str">
        <f t="shared" ca="1" si="21"/>
        <v>'Z1350'!$J$25:$T$25</v>
      </c>
      <c r="T116" s="31" t="str">
        <f t="shared" ca="1" si="22"/>
        <v>'Z1350'!$U$25:$AQ$25</v>
      </c>
      <c r="U116" s="31" t="str">
        <f t="shared" ca="1" si="23"/>
        <v>'Z1350'!$J$26:$T$26</v>
      </c>
      <c r="V116" s="31" t="str">
        <f t="shared" ca="1" si="24"/>
        <v>'Z1350'!$U$26:$AQ$26</v>
      </c>
      <c r="W116" s="31"/>
      <c r="X116" s="31"/>
      <c r="Y116" s="31"/>
      <c r="Z116" s="31"/>
      <c r="AA116" s="30"/>
      <c r="AB116" s="30"/>
      <c r="AC116" s="30" t="str">
        <f t="shared" si="30"/>
        <v>MISMATCH</v>
      </c>
    </row>
    <row r="117" spans="1:29" customFormat="1" x14ac:dyDescent="0.25">
      <c r="A117" s="30"/>
      <c r="B117" s="38" t="s">
        <v>364</v>
      </c>
      <c r="C117" s="30" t="s">
        <v>19</v>
      </c>
      <c r="D117" s="30"/>
      <c r="E117" s="37">
        <f t="shared" ca="1" si="35"/>
        <v>5</v>
      </c>
      <c r="F117" s="37">
        <f t="shared" ca="1" si="35"/>
        <v>5</v>
      </c>
      <c r="G117" s="37">
        <f t="shared" ca="1" si="35"/>
        <v>5</v>
      </c>
      <c r="H117" s="37">
        <f t="shared" ca="1" si="35"/>
        <v>5</v>
      </c>
      <c r="I117" s="37">
        <f t="shared" ca="1" si="35"/>
        <v>5</v>
      </c>
      <c r="J117" s="37">
        <f t="shared" ca="1" si="36"/>
        <v>5.8</v>
      </c>
      <c r="K117" s="37">
        <f t="shared" ca="1" si="36"/>
        <v>5.8</v>
      </c>
      <c r="L117" s="37">
        <f t="shared" ca="1" si="36"/>
        <v>5.8</v>
      </c>
      <c r="M117" s="37">
        <f t="shared" ca="1" si="36"/>
        <v>5.8</v>
      </c>
      <c r="N117" s="37">
        <f t="shared" ca="1" si="36"/>
        <v>5.8</v>
      </c>
      <c r="O117" s="53"/>
      <c r="P117" s="30"/>
      <c r="Q117" s="31" t="str">
        <f t="shared" si="25"/>
        <v>Gootchie</v>
      </c>
      <c r="R117" s="35" t="s">
        <v>365</v>
      </c>
      <c r="S117" s="31" t="str">
        <f t="shared" ca="1" si="21"/>
        <v>GOOT!$J$25:$T$25</v>
      </c>
      <c r="T117" s="31" t="str">
        <f t="shared" ca="1" si="22"/>
        <v>GOOT!$U$25:$AQ$25</v>
      </c>
      <c r="U117" s="31" t="str">
        <f t="shared" ca="1" si="23"/>
        <v>GOOT!$J$26:$T$26</v>
      </c>
      <c r="V117" s="31" t="str">
        <f t="shared" ca="1" si="24"/>
        <v>GOOT!$U$26:$AQ$26</v>
      </c>
      <c r="W117" s="31"/>
      <c r="X117" s="31"/>
      <c r="Y117" s="31"/>
      <c r="Z117" s="31"/>
      <c r="AA117" s="30" t="s">
        <v>366</v>
      </c>
      <c r="AB117" s="30" t="s">
        <v>365</v>
      </c>
      <c r="AC117" s="30" t="str">
        <f t="shared" si="30"/>
        <v/>
      </c>
    </row>
    <row r="118" spans="1:29" customFormat="1" x14ac:dyDescent="0.25">
      <c r="A118" s="30"/>
      <c r="B118" s="38" t="s">
        <v>367</v>
      </c>
      <c r="C118" s="30" t="s">
        <v>19</v>
      </c>
      <c r="D118" s="30"/>
      <c r="E118" s="37" t="str">
        <f t="shared" ca="1" si="35"/>
        <v/>
      </c>
      <c r="F118" s="37">
        <f t="shared" ca="1" si="35"/>
        <v>22</v>
      </c>
      <c r="G118" s="37">
        <f t="shared" ca="1" si="35"/>
        <v>22</v>
      </c>
      <c r="H118" s="37">
        <f t="shared" ca="1" si="35"/>
        <v>22</v>
      </c>
      <c r="I118" s="37">
        <f t="shared" ca="1" si="35"/>
        <v>22</v>
      </c>
      <c r="J118" s="37" t="str">
        <f t="shared" ca="1" si="36"/>
        <v/>
      </c>
      <c r="K118" s="37">
        <f t="shared" ca="1" si="36"/>
        <v>22</v>
      </c>
      <c r="L118" s="37">
        <f t="shared" ca="1" si="36"/>
        <v>22</v>
      </c>
      <c r="M118" s="37">
        <f t="shared" ca="1" si="36"/>
        <v>22</v>
      </c>
      <c r="N118" s="37">
        <f t="shared" ca="1" si="36"/>
        <v>22</v>
      </c>
      <c r="O118" s="53"/>
      <c r="P118" s="30"/>
      <c r="Q118" s="31" t="str">
        <f t="shared" si="25"/>
        <v>Gracemere</v>
      </c>
      <c r="R118" s="35" t="s">
        <v>368</v>
      </c>
      <c r="S118" s="31" t="str">
        <f t="shared" ca="1" si="21"/>
        <v>Gracem!$I$22:$Q$22</v>
      </c>
      <c r="T118" s="31" t="str">
        <f t="shared" ca="1" si="22"/>
        <v>Gracem!$R$22:$AQ$22</v>
      </c>
      <c r="U118" s="31" t="str">
        <f t="shared" ca="1" si="23"/>
        <v>Gracem!$I$23:$Q$23</v>
      </c>
      <c r="V118" s="31" t="str">
        <f t="shared" ca="1" si="24"/>
        <v>Gracem!$R$23:$AQ$23</v>
      </c>
      <c r="W118" s="31"/>
      <c r="X118" s="31"/>
      <c r="Y118" s="31"/>
      <c r="Z118" s="31"/>
      <c r="AA118" s="30" t="s">
        <v>369</v>
      </c>
      <c r="AB118" s="30" t="s">
        <v>368</v>
      </c>
      <c r="AC118" s="30" t="str">
        <f t="shared" si="30"/>
        <v/>
      </c>
    </row>
    <row r="119" spans="1:29" customFormat="1" x14ac:dyDescent="0.25">
      <c r="A119" s="30"/>
      <c r="B119" s="38" t="s">
        <v>370</v>
      </c>
      <c r="C119" s="30" t="s">
        <v>59</v>
      </c>
      <c r="D119" s="30"/>
      <c r="E119" s="37">
        <f t="shared" ca="1" si="35"/>
        <v>32</v>
      </c>
      <c r="F119" s="37">
        <f t="shared" ca="1" si="35"/>
        <v>32</v>
      </c>
      <c r="G119" s="37">
        <f t="shared" ca="1" si="35"/>
        <v>32</v>
      </c>
      <c r="H119" s="37">
        <f t="shared" ca="1" si="35"/>
        <v>32</v>
      </c>
      <c r="I119" s="37">
        <f t="shared" ca="1" si="35"/>
        <v>32</v>
      </c>
      <c r="J119" s="37">
        <f t="shared" ca="1" si="36"/>
        <v>32</v>
      </c>
      <c r="K119" s="37">
        <f t="shared" ca="1" si="36"/>
        <v>32</v>
      </c>
      <c r="L119" s="37">
        <f t="shared" ca="1" si="36"/>
        <v>32</v>
      </c>
      <c r="M119" s="37">
        <f t="shared" ca="1" si="36"/>
        <v>32</v>
      </c>
      <c r="N119" s="37">
        <f t="shared" ca="1" si="36"/>
        <v>32</v>
      </c>
      <c r="O119" s="53"/>
      <c r="P119" s="30"/>
      <c r="Q119" s="31" t="str">
        <f t="shared" si="25"/>
        <v>Granite Creek BSP</v>
      </c>
      <c r="R119" s="35" t="s">
        <v>371</v>
      </c>
      <c r="S119" s="31" t="str">
        <f t="shared" ca="1" si="21"/>
        <v>'T166'!$I$23:$S$23</v>
      </c>
      <c r="T119" s="31" t="str">
        <f t="shared" ca="1" si="22"/>
        <v>'T166'!$T$23:$AQ$23</v>
      </c>
      <c r="U119" s="31" t="str">
        <f t="shared" ca="1" si="23"/>
        <v>'T166'!$I$24:$S$24</v>
      </c>
      <c r="V119" s="31" t="str">
        <f t="shared" ca="1" si="24"/>
        <v>'T166'!$T$24:$AQ$24</v>
      </c>
      <c r="W119" s="31"/>
      <c r="X119" s="31"/>
      <c r="Y119" s="31"/>
      <c r="Z119" s="31"/>
      <c r="AA119" s="30" t="s">
        <v>372</v>
      </c>
      <c r="AB119" s="30" t="s">
        <v>371</v>
      </c>
      <c r="AC119" s="30" t="str">
        <f t="shared" si="30"/>
        <v/>
      </c>
    </row>
    <row r="120" spans="1:29" customFormat="1" x14ac:dyDescent="0.25">
      <c r="A120" s="30"/>
      <c r="B120" s="38" t="s">
        <v>373</v>
      </c>
      <c r="C120" s="30" t="s">
        <v>19</v>
      </c>
      <c r="D120" s="30"/>
      <c r="E120" s="37">
        <f t="shared" ref="E120:I127" ca="1" si="37">IF(AND($S120&lt;&gt;"", $U120&lt;&gt;"", $E$2&lt;&gt;"", $E$2&lt;&gt;"-"), IF(INDEX(INDIRECT($U120), MATCH(E$5, INDIRECT($S120), 0))&lt;&gt;"", IF(ISNUMBER(INDEX(INDIRECT($U120), MATCH(E$5, INDIRECT($S120), 0))), ROUND(INDEX(INDIRECT($U120), MATCH(E$5, INDIRECT($S120), 0)), 1), IF($E$2="Meets Security Standard", PROPER(INDEX(INDIRECT($U120), MATCH(E$5, INDIRECT($S120), 0))), INDEX(INDIRECT($U120), MATCH(E$5, INDIRECT($S120), 0)))), ""), "")</f>
        <v>3.8</v>
      </c>
      <c r="F120" s="37">
        <f t="shared" ca="1" si="37"/>
        <v>3.8</v>
      </c>
      <c r="G120" s="37">
        <f t="shared" ca="1" si="37"/>
        <v>3.8</v>
      </c>
      <c r="H120" s="37">
        <f t="shared" ca="1" si="37"/>
        <v>3.8</v>
      </c>
      <c r="I120" s="37">
        <f t="shared" ca="1" si="37"/>
        <v>3.8</v>
      </c>
      <c r="J120" s="37">
        <f t="shared" ref="J120:N127" ca="1" si="38">IF(AND($T120&lt;&gt;"", $V120&lt;&gt;"", $E$2&lt;&gt;"", $E$2&lt;&gt;"-"), IF(INDEX(INDIRECT($V120), MATCH(TEXT(J$5, "????"), INDIRECT($T120), 0))&lt;&gt;"", IF(INDEX(INDIRECT($V120), MATCH(TEXT(J$5, "????"), INDIRECT($T120), 0))&lt;&gt;"", IF(ISNUMBER(INDEX(INDIRECT($V120), MATCH(TEXT(J$5, "????"), INDIRECT($T120), 0))), ROUND(INDEX(INDIRECT($V120), MATCH(TEXT(J$5, "????"), INDIRECT($T120), 0)), 1), IF($E$2="Meets Security Standard", PROPER(INDEX(INDIRECT($V120), MATCH(TEXT(J$5, "????"), INDIRECT($T120), 0))), INDEX(INDIRECT($V120), MATCH(TEXT(J$5, "????"), INDIRECT($T120), 0)))), ""), ""), "")</f>
        <v>3.8</v>
      </c>
      <c r="K120" s="37">
        <f t="shared" ca="1" si="38"/>
        <v>3.8</v>
      </c>
      <c r="L120" s="37">
        <f t="shared" ca="1" si="38"/>
        <v>3.8</v>
      </c>
      <c r="M120" s="37">
        <f t="shared" ca="1" si="38"/>
        <v>3.8</v>
      </c>
      <c r="N120" s="37">
        <f t="shared" ca="1" si="38"/>
        <v>3.8</v>
      </c>
      <c r="O120" s="53"/>
      <c r="P120" s="30"/>
      <c r="Q120" s="31" t="str">
        <f t="shared" si="25"/>
        <v>Granite Creek</v>
      </c>
      <c r="R120" s="35" t="s">
        <v>374</v>
      </c>
      <c r="S120" s="31" t="str">
        <f t="shared" ca="1" si="21"/>
        <v>GRCR!$J$25:$T$25</v>
      </c>
      <c r="T120" s="31" t="str">
        <f t="shared" ca="1" si="22"/>
        <v>GRCR!$U$25:$AQ$25</v>
      </c>
      <c r="U120" s="31" t="str">
        <f t="shared" ca="1" si="23"/>
        <v>GRCR!$J$26:$T$26</v>
      </c>
      <c r="V120" s="31" t="str">
        <f t="shared" ca="1" si="24"/>
        <v>GRCR!$U$26:$AQ$26</v>
      </c>
      <c r="W120" s="31"/>
      <c r="X120" s="31"/>
      <c r="Y120" s="31"/>
      <c r="Z120" s="31"/>
      <c r="AA120" s="30" t="s">
        <v>375</v>
      </c>
      <c r="AB120" s="30" t="s">
        <v>374</v>
      </c>
      <c r="AC120" s="30" t="str">
        <f t="shared" si="30"/>
        <v/>
      </c>
    </row>
    <row r="121" spans="1:29" customFormat="1" x14ac:dyDescent="0.25">
      <c r="A121" s="30"/>
      <c r="B121" s="38" t="s">
        <v>376</v>
      </c>
      <c r="C121" s="30" t="s">
        <v>19</v>
      </c>
      <c r="D121" s="30"/>
      <c r="E121" s="37">
        <f t="shared" ca="1" si="37"/>
        <v>0.7</v>
      </c>
      <c r="F121" s="37">
        <f t="shared" ca="1" si="37"/>
        <v>0.7</v>
      </c>
      <c r="G121" s="37">
        <f t="shared" ca="1" si="37"/>
        <v>0.7</v>
      </c>
      <c r="H121" s="37">
        <f t="shared" ca="1" si="37"/>
        <v>0.7</v>
      </c>
      <c r="I121" s="37">
        <f t="shared" ca="1" si="37"/>
        <v>0.7</v>
      </c>
      <c r="J121" s="37">
        <f t="shared" ca="1" si="38"/>
        <v>0.7</v>
      </c>
      <c r="K121" s="37">
        <f t="shared" ca="1" si="38"/>
        <v>0.7</v>
      </c>
      <c r="L121" s="37">
        <f t="shared" ca="1" si="38"/>
        <v>0.7</v>
      </c>
      <c r="M121" s="37">
        <f t="shared" ca="1" si="38"/>
        <v>0.7</v>
      </c>
      <c r="N121" s="37">
        <f t="shared" ca="1" si="38"/>
        <v>0.7</v>
      </c>
      <c r="O121" s="53"/>
      <c r="P121" s="30"/>
      <c r="Q121" s="31" t="str">
        <f t="shared" si="25"/>
        <v>Greenvale</v>
      </c>
      <c r="R121" s="35" t="s">
        <v>377</v>
      </c>
      <c r="S121" s="31" t="str">
        <f t="shared" ca="1" si="21"/>
        <v>GREN!$J$25:$T$25</v>
      </c>
      <c r="T121" s="31" t="str">
        <f t="shared" ca="1" si="22"/>
        <v>GREN!$U$25:$AQ$25</v>
      </c>
      <c r="U121" s="31" t="str">
        <f t="shared" ca="1" si="23"/>
        <v>GREN!$J$26:$T$26</v>
      </c>
      <c r="V121" s="31" t="str">
        <f t="shared" ca="1" si="24"/>
        <v>GREN!$U$26:$AQ$26</v>
      </c>
      <c r="W121" s="31"/>
      <c r="X121" s="31"/>
      <c r="Y121" s="31"/>
      <c r="Z121" s="31"/>
      <c r="AA121" s="30" t="s">
        <v>378</v>
      </c>
      <c r="AB121" s="30" t="s">
        <v>377</v>
      </c>
      <c r="AC121" s="30" t="str">
        <f t="shared" si="30"/>
        <v/>
      </c>
    </row>
    <row r="122" spans="1:29" customFormat="1" x14ac:dyDescent="0.25">
      <c r="A122" s="30"/>
      <c r="B122" s="38" t="s">
        <v>379</v>
      </c>
      <c r="C122" s="30" t="s">
        <v>19</v>
      </c>
      <c r="D122" s="30"/>
      <c r="E122" s="37">
        <f t="shared" ca="1" si="37"/>
        <v>1.7</v>
      </c>
      <c r="F122" s="37">
        <f t="shared" ca="1" si="37"/>
        <v>1.7</v>
      </c>
      <c r="G122" s="37">
        <f t="shared" ca="1" si="37"/>
        <v>1.7</v>
      </c>
      <c r="H122" s="37">
        <f t="shared" ca="1" si="37"/>
        <v>1.7</v>
      </c>
      <c r="I122" s="37">
        <f t="shared" ca="1" si="37"/>
        <v>1.7</v>
      </c>
      <c r="J122" s="37">
        <f t="shared" ca="1" si="38"/>
        <v>1.8</v>
      </c>
      <c r="K122" s="37">
        <f t="shared" ca="1" si="38"/>
        <v>1.8</v>
      </c>
      <c r="L122" s="37">
        <f t="shared" ca="1" si="38"/>
        <v>1.8</v>
      </c>
      <c r="M122" s="37">
        <f t="shared" ca="1" si="38"/>
        <v>1.8</v>
      </c>
      <c r="N122" s="37">
        <f t="shared" ca="1" si="38"/>
        <v>1.8</v>
      </c>
      <c r="O122" s="53"/>
      <c r="P122" s="30"/>
      <c r="Q122" s="31" t="str">
        <f t="shared" si="25"/>
        <v>Gumlu</v>
      </c>
      <c r="R122" s="35" t="s">
        <v>380</v>
      </c>
      <c r="S122" s="31" t="str">
        <f t="shared" ca="1" si="21"/>
        <v>GUML!$J$25:$T$25</v>
      </c>
      <c r="T122" s="31" t="str">
        <f t="shared" ca="1" si="22"/>
        <v>GUML!$U$25:$AQ$25</v>
      </c>
      <c r="U122" s="31" t="str">
        <f t="shared" ca="1" si="23"/>
        <v>GUML!$J$26:$T$26</v>
      </c>
      <c r="V122" s="31" t="str">
        <f t="shared" ca="1" si="24"/>
        <v>GUML!$U$26:$AQ$26</v>
      </c>
      <c r="W122" s="31"/>
      <c r="X122" s="31"/>
      <c r="Y122" s="31"/>
      <c r="Z122" s="31"/>
      <c r="AA122" s="30" t="s">
        <v>381</v>
      </c>
      <c r="AB122" s="30" t="s">
        <v>380</v>
      </c>
      <c r="AC122" s="30" t="str">
        <f t="shared" si="30"/>
        <v/>
      </c>
    </row>
    <row r="123" spans="1:29" customFormat="1" x14ac:dyDescent="0.25">
      <c r="A123" s="30"/>
      <c r="B123" s="38" t="s">
        <v>382</v>
      </c>
      <c r="C123" s="30" t="s">
        <v>19</v>
      </c>
      <c r="D123" s="30"/>
      <c r="E123" s="37">
        <f t="shared" ca="1" si="37"/>
        <v>0.6</v>
      </c>
      <c r="F123" s="37">
        <f t="shared" ca="1" si="37"/>
        <v>0.6</v>
      </c>
      <c r="G123" s="37">
        <f t="shared" ca="1" si="37"/>
        <v>0.6</v>
      </c>
      <c r="H123" s="37">
        <f t="shared" ca="1" si="37"/>
        <v>0.6</v>
      </c>
      <c r="I123" s="37">
        <f t="shared" ca="1" si="37"/>
        <v>0.6</v>
      </c>
      <c r="J123" s="37">
        <f t="shared" ca="1" si="38"/>
        <v>0.6</v>
      </c>
      <c r="K123" s="37">
        <f t="shared" ca="1" si="38"/>
        <v>0.6</v>
      </c>
      <c r="L123" s="37">
        <f t="shared" ca="1" si="38"/>
        <v>0.6</v>
      </c>
      <c r="M123" s="37">
        <f t="shared" ca="1" si="38"/>
        <v>0.6</v>
      </c>
      <c r="N123" s="37">
        <f t="shared" ca="1" si="38"/>
        <v>0.6</v>
      </c>
      <c r="O123" s="53"/>
      <c r="P123" s="30"/>
      <c r="Q123" s="31" t="str">
        <f t="shared" si="25"/>
        <v>Guthalungra</v>
      </c>
      <c r="R123" s="35" t="s">
        <v>383</v>
      </c>
      <c r="S123" s="31" t="str">
        <f t="shared" ca="1" si="21"/>
        <v>GUTH!$J$25:$T$25</v>
      </c>
      <c r="T123" s="31" t="str">
        <f t="shared" ca="1" si="22"/>
        <v>GUTH!$U$25:$AQ$25</v>
      </c>
      <c r="U123" s="31" t="str">
        <f t="shared" ca="1" si="23"/>
        <v>GUTH!$J$26:$T$26</v>
      </c>
      <c r="V123" s="31" t="str">
        <f t="shared" ca="1" si="24"/>
        <v>GUTH!$U$26:$AQ$26</v>
      </c>
      <c r="W123" s="31"/>
      <c r="X123" s="31"/>
      <c r="Y123" s="31"/>
      <c r="Z123" s="31"/>
      <c r="AA123" s="30" t="s">
        <v>384</v>
      </c>
      <c r="AB123" s="30" t="s">
        <v>383</v>
      </c>
      <c r="AC123" s="30" t="str">
        <f t="shared" si="30"/>
        <v/>
      </c>
    </row>
    <row r="124" spans="1:29" customFormat="1" x14ac:dyDescent="0.25">
      <c r="A124" s="30"/>
      <c r="B124" s="38" t="s">
        <v>385</v>
      </c>
      <c r="C124" s="30" t="s">
        <v>19</v>
      </c>
      <c r="D124" s="30"/>
      <c r="E124" s="37">
        <f t="shared" ca="1" si="37"/>
        <v>6.2</v>
      </c>
      <c r="F124" s="37">
        <f t="shared" ca="1" si="37"/>
        <v>6.2</v>
      </c>
      <c r="G124" s="37">
        <f t="shared" ca="1" si="37"/>
        <v>6.2</v>
      </c>
      <c r="H124" s="37">
        <f t="shared" ca="1" si="37"/>
        <v>6.2</v>
      </c>
      <c r="I124" s="37">
        <f t="shared" ca="1" si="37"/>
        <v>6.2</v>
      </c>
      <c r="J124" s="37">
        <f t="shared" ca="1" si="38"/>
        <v>6.7</v>
      </c>
      <c r="K124" s="37">
        <f t="shared" ca="1" si="38"/>
        <v>6.7</v>
      </c>
      <c r="L124" s="37">
        <f t="shared" ca="1" si="38"/>
        <v>6.7</v>
      </c>
      <c r="M124" s="37">
        <f t="shared" ca="1" si="38"/>
        <v>6.7</v>
      </c>
      <c r="N124" s="37">
        <f t="shared" ca="1" si="38"/>
        <v>6.7</v>
      </c>
      <c r="O124" s="53"/>
      <c r="P124" s="30"/>
      <c r="Q124" s="31" t="str">
        <f t="shared" si="25"/>
        <v>Haughton</v>
      </c>
      <c r="R124" s="35" t="s">
        <v>386</v>
      </c>
      <c r="S124" s="31" t="str">
        <f t="shared" ca="1" si="21"/>
        <v>HAPU!$J$25:$T$25</v>
      </c>
      <c r="T124" s="31" t="str">
        <f t="shared" ca="1" si="22"/>
        <v>HAPU!$U$25:$AQ$25</v>
      </c>
      <c r="U124" s="31" t="str">
        <f t="shared" ca="1" si="23"/>
        <v>HAPU!$J$26:$T$26</v>
      </c>
      <c r="V124" s="31" t="str">
        <f t="shared" ca="1" si="24"/>
        <v>HAPU!$U$26:$AQ$26</v>
      </c>
      <c r="W124" s="31"/>
      <c r="X124" s="31"/>
      <c r="Y124" s="31"/>
      <c r="Z124" s="31"/>
      <c r="AA124" s="30" t="s">
        <v>387</v>
      </c>
      <c r="AB124" s="30" t="s">
        <v>386</v>
      </c>
      <c r="AC124" s="30" t="str">
        <f t="shared" si="30"/>
        <v/>
      </c>
    </row>
    <row r="125" spans="1:29" customFormat="1" x14ac:dyDescent="0.25">
      <c r="A125" s="30"/>
      <c r="B125" s="38" t="s">
        <v>388</v>
      </c>
      <c r="C125" s="30" t="s">
        <v>19</v>
      </c>
      <c r="D125" s="30"/>
      <c r="E125" s="37">
        <f t="shared" ca="1" si="37"/>
        <v>5.7</v>
      </c>
      <c r="F125" s="37">
        <f t="shared" ca="1" si="37"/>
        <v>5.7</v>
      </c>
      <c r="G125" s="37">
        <f t="shared" ca="1" si="37"/>
        <v>5.7</v>
      </c>
      <c r="H125" s="37">
        <f t="shared" ca="1" si="37"/>
        <v>5.7</v>
      </c>
      <c r="I125" s="37">
        <f t="shared" ca="1" si="37"/>
        <v>5.7</v>
      </c>
      <c r="J125" s="37">
        <f t="shared" ca="1" si="38"/>
        <v>6.3</v>
      </c>
      <c r="K125" s="37">
        <f t="shared" ca="1" si="38"/>
        <v>6.3</v>
      </c>
      <c r="L125" s="37">
        <f t="shared" ca="1" si="38"/>
        <v>6.3</v>
      </c>
      <c r="M125" s="37">
        <f t="shared" ca="1" si="38"/>
        <v>6.3</v>
      </c>
      <c r="N125" s="37">
        <f t="shared" ca="1" si="38"/>
        <v>6.3</v>
      </c>
      <c r="O125" s="53"/>
      <c r="P125" s="30"/>
      <c r="Q125" s="31" t="str">
        <f t="shared" ref="Q125:Q183" si="39">IF($B125&lt;&gt;"",IF(ISERROR(FIND(" (",$B125))=FALSE, IF(ISERROR(FIND("Skid", MID($B125,1,FIND(" (",$B125)-1)))=FALSE, MID($B125, FIND("(", $B125)+1, FIND(")", $B125)-(FIND("(", $B125)+1)), MID($B125,1,FIND(" (",$B125)-1)),""))</f>
        <v>Helenvale</v>
      </c>
      <c r="R125" s="35" t="s">
        <v>389</v>
      </c>
      <c r="S125" s="31" t="str">
        <f t="shared" ref="S125:S182" ca="1" si="40">IF(ISERROR(MATCH("PEAK LOAD FORECAST AND CAPACITY", INDIRECT($R125&amp;"!$e$1:$e$55"), 0))=FALSE, ADDRESS(MATCH("PEAK LOAD FORECAST AND CAPACITY", INDIRECT($R125&amp;"!$e$1:$e$55"), 0)+1, MATCH("SUMMER", INDIRECT(ADDRESS(MATCH("PEAK LOAD FORECAST AND CAPACITY", INDIRECT($R125&amp;"!$e$1:$e$55"), 0), 1, 1, TRUE, $R125)&amp;":$AQ"&amp;MATCH("PEAK LOAD FORECAST AND CAPACITY", INDIRECT($R125&amp;"!$e$1:$e$55"), 0)), 0), 1, TRUE, $R125)&amp;":"&amp;ADDRESS(MATCH("PEAK LOAD FORECAST AND CAPACITY", INDIRECT($R125&amp;"!$e$1:$e$55"), 0)+1, MATCH("WINTER", INDIRECT(ADDRESS(MATCH("PEAK LOAD FORECAST AND CAPACITY", INDIRECT($R125&amp;"!$e$1:$e$55"), 0), 1, 1, TRUE, $R125)&amp;":$AQ"&amp;MATCH("PEAK LOAD FORECAST AND CAPACITY", INDIRECT($R125&amp;"!$e$1:$e$55"), 0)), 0)-1, 1, TRUE),
IF(ISERROR(MATCH("PEAK LOAD FORECAST AND CAPACITY", INDIRECT($R125&amp;"!$D$1:$D$55"), 0))=FALSE, ADDRESS(MATCH("PEAK LOAD FORECAST AND CAPACITY", INDIRECT($R125&amp;"!$D$1:$D$55"), 0)+1, MATCH("SUMMER", INDIRECT(ADDRESS(MATCH("PEAK LOAD FORECAST AND CAPACITY", INDIRECT($R125&amp;"!$D$1:$D$55"), 0), 1, 1, TRUE, $R125)&amp;":$AQ"&amp;MATCH("PEAK LOAD FORECAST AND CAPACITY", INDIRECT($R125&amp;"!$D$1:$D$55"), 0)), 0), 1, TRUE, $R125)&amp;":"&amp;ADDRESS(MATCH("PEAK LOAD FORECAST AND CAPACITY", INDIRECT($R125&amp;"!$D$1:$D$55"), 0)+1, MATCH("WINTER", INDIRECT(ADDRESS(MATCH("PEAK LOAD FORECAST AND CAPACITY", INDIRECT($R125&amp;"!$D$1:$D$55"), 0), 1, 1, TRUE, $R125)&amp;":$AQ"&amp;MATCH("PEAK LOAD FORECAST AND CAPACITY", INDIRECT($R125&amp;"!$D$1:$D$55"), 0)), 0)-1, 1, TRUE), ""))</f>
        <v>HELE!$J$25:$T$25</v>
      </c>
      <c r="T125" s="31" t="str">
        <f t="shared" ref="T125:T182" ca="1" si="41">IF(ISERROR(MATCH("PEAK LOAD FORECAST AND CAPACITY", INDIRECT($R125&amp;"!$e$1:$e$55"), 0))=FALSE, ADDRESS(MATCH("PEAK LOAD FORECAST AND CAPACITY", INDIRECT($R125&amp;"!$e$1:$e$55"), 0)+1, MATCH("WINTER", INDIRECT(ADDRESS(MATCH("PEAK LOAD FORECAST AND CAPACITY", INDIRECT($R125&amp;"!$e$1:$e$55"), 0), 1, 1, TRUE, $R125)&amp;":$AQ"&amp;MATCH("PEAK LOAD FORECAST AND CAPACITY", INDIRECT($R125&amp;"!$e$1:$e$55"), 0)), 0), 1, TRUE, $R125)&amp;":"&amp;ADDRESS(MATCH("PEAK LOAD FORECAST AND CAPACITY", INDIRECT($R125&amp;"!$e$1:$e$55"), 0)+1, 43, 1, TRUE),
IF(ISERROR(MATCH("PEAK LOAD FORECAST AND CAPACITY", INDIRECT($R125&amp;"!$D$1:$D$55"), 0))=FALSE, ADDRESS(MATCH("PEAK LOAD FORECAST AND CAPACITY", INDIRECT($R125&amp;"!$D$1:$D$55"), 0)+1, MATCH("WINTER", INDIRECT(ADDRESS(MATCH("PEAK LOAD FORECAST AND CAPACITY", INDIRECT($R125&amp;"!$D$1:$D$55"), 0), 1, 1, TRUE, $R125)&amp;":$AQ"&amp;MATCH("PEAK LOAD FORECAST AND CAPACITY", INDIRECT($R125&amp;"!$D$1:$D$55"), 0)), 0), 1, TRUE, $R125)&amp;":"&amp;ADDRESS(MATCH("PEAK LOAD FORECAST AND CAPACITY", INDIRECT($R125&amp;"!$D$1:$D$55"), 0)+1, 43, 1, TRUE), ""))</f>
        <v>HELE!$U$25:$AQ$25</v>
      </c>
      <c r="U125" s="31" t="str">
        <f t="shared" ref="U125:U182" ca="1" si="42">IF(ISERROR(MATCH($E$2, INDIRECT($R125&amp;"!$E$1:$E$55"), 0))=FALSE, ADDRESS(MATCH($E$2, INDIRECT($R125&amp;"!$E$1:$E$55"), 0), MATCH("SUMMER", INDIRECT(ADDRESS(MATCH("PEAK LOAD FORECAST AND CAPACITY", INDIRECT($R125&amp;"!$E$1:$E$55"), 0), 1, 1, TRUE, $R125)&amp;":$AQ"&amp;MATCH("PEAK LOAD FORECAST AND CAPACITY", INDIRECT($R125&amp;"!$E$1:$E$55"), 0)), 0), 1, TRUE, $R125)&amp;":"&amp;
ADDRESS(MATCH($E$2, INDIRECT($R125&amp;"!$E$1:$E$55"), 0), MATCH("WINTER", INDIRECT(ADDRESS(MATCH("PEAK LOAD FORECAST AND CAPACITY", INDIRECT($R125&amp;"!$E$1:$E$55"), 0), 1, 1, TRUE, $R125)&amp;":$AQ"&amp;MATCH("PEAK LOAD FORECAST AND CAPACITY", INDIRECT($R125&amp;"!$E$1:$E$55"), 0)), 0)-1, 1, TRUE),
IF(ISERROR(MATCH($E$2, INDIRECT($R125&amp;"!$d$1:$d$55"), 0))=FALSE, ADDRESS(MATCH($E$2, INDIRECT($R125&amp;"!$d$1:$d$55"), 0), MATCH("SUMMER", INDIRECT(ADDRESS(MATCH("PEAK LOAD FORECAST AND CAPACITY", INDIRECT($R125&amp;"!$d$1:$d$55"), 0), 1, 1, TRUE, $R125)&amp;":$AQ"&amp;MATCH("PEAK LOAD FORECAST AND CAPACITY", INDIRECT($R125&amp;"!$d$1:$d$55"), 0)), 0), 1, TRUE, $R125)&amp;":"&amp;
ADDRESS(MATCH($E$2, INDIRECT($R125&amp;"!$d$1:$d$55"), 0), MATCH("WINTER", INDIRECT(ADDRESS(MATCH("PEAK LOAD FORECAST AND CAPACITY", INDIRECT($R125&amp;"!$d$1:$d$55"), 0), 1, 1, TRUE, $R125)&amp;":$AQ"&amp;MATCH("PEAK LOAD FORECAST AND CAPACITY", INDIRECT($R125&amp;"!$d$1:$d$55"), 0)), 0)-1, 1, TRUE), ""))</f>
        <v>HELE!$J$26:$T$26</v>
      </c>
      <c r="V125" s="31" t="str">
        <f t="shared" ref="V125:V182" ca="1" si="43">IF(ISERROR(MATCH($E$2, INDIRECT($R125&amp;"!$E$1:$E$55"), 0))=FALSE, ADDRESS(MATCH($E$2, INDIRECT($R125&amp;"!$E$1:$E$55"), 0), MATCH("WINTER", INDIRECT(ADDRESS(MATCH("PEAK LOAD FORECAST AND CAPACITY", INDIRECT($R125&amp;"!$E$1:$E$55"), 0), 1, 1, TRUE, $R125)&amp;":$AQ"&amp;MATCH("PEAK LOAD FORECAST AND CAPACITY", INDIRECT($R125&amp;"!$E$1:$E$55"), 0)), 0), 1, TRUE, $R125)&amp;":"&amp;
ADDRESS(MATCH($E$2, INDIRECT($R125&amp;"!$E$1:$E$55"), 0), 43, 1, TRUE),
IF(ISERROR(MATCH($E$2, INDIRECT($R125&amp;"!$d$1:$d$55"), 0))=FALSE, ADDRESS(MATCH($E$2, INDIRECT($R125&amp;"!$d$1:$d$55"), 0), MATCH("WINTER", INDIRECT(ADDRESS(MATCH("PEAK LOAD FORECAST AND CAPACITY", INDIRECT($R125&amp;"!$d$1:$d$55"), 0), 1, 1, TRUE, $R125)&amp;":$AQ"&amp;MATCH("PEAK LOAD FORECAST AND CAPACITY", INDIRECT($R125&amp;"!$d$1:$d$55"), 0)), 0), 1, TRUE, $R125)&amp;":"&amp;
ADDRESS(MATCH($E$2, INDIRECT($R125&amp;"!$d$1:$d$55"), 0), 43, 1, TRUE), ""))</f>
        <v>HELE!$U$26:$AQ$26</v>
      </c>
      <c r="W125" s="31"/>
      <c r="X125" s="31"/>
      <c r="Y125" s="31"/>
      <c r="Z125" s="31"/>
      <c r="AA125" s="30" t="s">
        <v>390</v>
      </c>
      <c r="AB125" s="30" t="s">
        <v>389</v>
      </c>
      <c r="AC125" s="30" t="str">
        <f t="shared" si="30"/>
        <v/>
      </c>
    </row>
    <row r="126" spans="1:29" customFormat="1" x14ac:dyDescent="0.25">
      <c r="A126" s="30"/>
      <c r="B126" s="38" t="s">
        <v>391</v>
      </c>
      <c r="C126" s="30" t="s">
        <v>19</v>
      </c>
      <c r="D126" s="30"/>
      <c r="E126" s="37">
        <f t="shared" ca="1" si="37"/>
        <v>56.6</v>
      </c>
      <c r="F126" s="37">
        <f t="shared" ca="1" si="37"/>
        <v>56.6</v>
      </c>
      <c r="G126" s="37">
        <f t="shared" ca="1" si="37"/>
        <v>56.6</v>
      </c>
      <c r="H126" s="37">
        <f t="shared" ca="1" si="37"/>
        <v>56.6</v>
      </c>
      <c r="I126" s="37">
        <f t="shared" ca="1" si="37"/>
        <v>56.6</v>
      </c>
      <c r="J126" s="37">
        <f t="shared" ca="1" si="38"/>
        <v>58.6</v>
      </c>
      <c r="K126" s="37">
        <f t="shared" ca="1" si="38"/>
        <v>58.6</v>
      </c>
      <c r="L126" s="37">
        <f t="shared" ca="1" si="38"/>
        <v>58.6</v>
      </c>
      <c r="M126" s="37">
        <f t="shared" ca="1" si="38"/>
        <v>58.6</v>
      </c>
      <c r="N126" s="37">
        <f t="shared" ca="1" si="38"/>
        <v>58.6</v>
      </c>
      <c r="O126" s="53"/>
      <c r="P126" s="30"/>
      <c r="Q126" s="31" t="str">
        <f t="shared" si="39"/>
        <v>Hermit Park</v>
      </c>
      <c r="R126" s="35" t="s">
        <v>392</v>
      </c>
      <c r="S126" s="31" t="str">
        <f t="shared" ca="1" si="40"/>
        <v>HEPA!$J$25:$T$25</v>
      </c>
      <c r="T126" s="31" t="str">
        <f t="shared" ca="1" si="41"/>
        <v>HEPA!$U$25:$AQ$25</v>
      </c>
      <c r="U126" s="31" t="str">
        <f t="shared" ca="1" si="42"/>
        <v>HEPA!$J$26:$T$26</v>
      </c>
      <c r="V126" s="31" t="str">
        <f t="shared" ca="1" si="43"/>
        <v>HEPA!$U$26:$AQ$26</v>
      </c>
      <c r="W126" s="31"/>
      <c r="X126" s="31"/>
      <c r="Y126" s="31"/>
      <c r="Z126" s="31"/>
      <c r="AA126" s="30" t="s">
        <v>393</v>
      </c>
      <c r="AB126" s="30" t="s">
        <v>392</v>
      </c>
      <c r="AC126" s="30" t="str">
        <f t="shared" si="30"/>
        <v/>
      </c>
    </row>
    <row r="127" spans="1:29" customFormat="1" x14ac:dyDescent="0.25">
      <c r="A127" s="30"/>
      <c r="B127" s="38" t="s">
        <v>394</v>
      </c>
      <c r="C127" s="30" t="s">
        <v>19</v>
      </c>
      <c r="D127" s="30"/>
      <c r="E127" s="37">
        <f t="shared" ca="1" si="37"/>
        <v>5</v>
      </c>
      <c r="F127" s="37">
        <f t="shared" ca="1" si="37"/>
        <v>5</v>
      </c>
      <c r="G127" s="37">
        <f t="shared" ca="1" si="37"/>
        <v>5</v>
      </c>
      <c r="H127" s="37">
        <f t="shared" ca="1" si="37"/>
        <v>5</v>
      </c>
      <c r="I127" s="37">
        <f t="shared" ca="1" si="37"/>
        <v>5</v>
      </c>
      <c r="J127" s="37">
        <f t="shared" ca="1" si="38"/>
        <v>5</v>
      </c>
      <c r="K127" s="37">
        <f t="shared" ca="1" si="38"/>
        <v>5</v>
      </c>
      <c r="L127" s="37">
        <f t="shared" ca="1" si="38"/>
        <v>5</v>
      </c>
      <c r="M127" s="37">
        <f t="shared" ca="1" si="38"/>
        <v>5</v>
      </c>
      <c r="N127" s="37">
        <f t="shared" ca="1" si="38"/>
        <v>5</v>
      </c>
      <c r="O127" s="53"/>
      <c r="P127" s="30"/>
      <c r="Q127" s="31" t="str">
        <f t="shared" si="39"/>
        <v>Highfields</v>
      </c>
      <c r="R127" s="35" t="s">
        <v>395</v>
      </c>
      <c r="S127" s="31" t="str">
        <f t="shared" ca="1" si="40"/>
        <v>HIGH!$J$25:$T$25</v>
      </c>
      <c r="T127" s="31" t="str">
        <f t="shared" ca="1" si="41"/>
        <v>HIGH!$U$25:$AQ$25</v>
      </c>
      <c r="U127" s="31" t="str">
        <f t="shared" ca="1" si="42"/>
        <v>HIGH!$J$26:$T$26</v>
      </c>
      <c r="V127" s="31" t="str">
        <f t="shared" ca="1" si="43"/>
        <v>HIGH!$U$26:$AQ$26</v>
      </c>
      <c r="W127" s="31"/>
      <c r="X127" s="31"/>
      <c r="Y127" s="31"/>
      <c r="Z127" s="31"/>
      <c r="AA127" s="30" t="s">
        <v>396</v>
      </c>
      <c r="AB127" s="30" t="s">
        <v>395</v>
      </c>
      <c r="AC127" s="30" t="str">
        <f t="shared" si="30"/>
        <v/>
      </c>
    </row>
    <row r="128" spans="1:29" customFormat="1" x14ac:dyDescent="0.25">
      <c r="A128" s="30"/>
      <c r="B128" s="38" t="s">
        <v>397</v>
      </c>
      <c r="C128" s="30" t="s">
        <v>19</v>
      </c>
      <c r="D128" s="30"/>
      <c r="E128" s="37">
        <f t="shared" ref="E128:I134" ca="1" si="44">IF(AND($S128&lt;&gt;"", $U128&lt;&gt;"", $E$2&lt;&gt;"", $E$2&lt;&gt;"-"), IF(INDEX(INDIRECT($U128), MATCH(E$5, INDIRECT($S128), 0))&lt;&gt;"", IF(ISNUMBER(INDEX(INDIRECT($U128), MATCH(E$5, INDIRECT($S128), 0))), ROUND(INDEX(INDIRECT($U128), MATCH(E$5, INDIRECT($S128), 0)), 1), IF($E$2="Meets Security Standard", PROPER(INDEX(INDIRECT($U128), MATCH(E$5, INDIRECT($S128), 0))), INDEX(INDIRECT($U128), MATCH(E$5, INDIRECT($S128), 0)))), ""), "")</f>
        <v>59.3</v>
      </c>
      <c r="F128" s="37">
        <f t="shared" ca="1" si="44"/>
        <v>59.3</v>
      </c>
      <c r="G128" s="37">
        <f t="shared" ca="1" si="44"/>
        <v>59.3</v>
      </c>
      <c r="H128" s="37">
        <f t="shared" ca="1" si="44"/>
        <v>59.3</v>
      </c>
      <c r="I128" s="37">
        <f t="shared" ca="1" si="44"/>
        <v>59.3</v>
      </c>
      <c r="J128" s="37">
        <f t="shared" ref="J128:N134" ca="1" si="45">IF(AND($T128&lt;&gt;"", $V128&lt;&gt;"", $E$2&lt;&gt;"", $E$2&lt;&gt;"-"), IF(INDEX(INDIRECT($V128), MATCH(TEXT(J$5, "????"), INDIRECT($T128), 0))&lt;&gt;"", IF(INDEX(INDIRECT($V128), MATCH(TEXT(J$5, "????"), INDIRECT($T128), 0))&lt;&gt;"", IF(ISNUMBER(INDEX(INDIRECT($V128), MATCH(TEXT(J$5, "????"), INDIRECT($T128), 0))), ROUND(INDEX(INDIRECT($V128), MATCH(TEXT(J$5, "????"), INDIRECT($T128), 0)), 1), IF($E$2="Meets Security Standard", PROPER(INDEX(INDIRECT($V128), MATCH(TEXT(J$5, "????"), INDIRECT($T128), 0))), INDEX(INDIRECT($V128), MATCH(TEXT(J$5, "????"), INDIRECT($T128), 0)))), ""), ""), "")</f>
        <v>65.099999999999994</v>
      </c>
      <c r="K128" s="37">
        <f t="shared" ca="1" si="45"/>
        <v>65.099999999999994</v>
      </c>
      <c r="L128" s="37">
        <f t="shared" ca="1" si="45"/>
        <v>65.099999999999994</v>
      </c>
      <c r="M128" s="37">
        <f t="shared" ca="1" si="45"/>
        <v>65.099999999999994</v>
      </c>
      <c r="N128" s="37">
        <f t="shared" ca="1" si="45"/>
        <v>65.099999999999994</v>
      </c>
      <c r="O128" s="53"/>
      <c r="P128" s="30"/>
      <c r="Q128" s="31" t="str">
        <f t="shared" si="39"/>
        <v>Home Hill</v>
      </c>
      <c r="R128" s="35" t="s">
        <v>398</v>
      </c>
      <c r="S128" s="31" t="str">
        <f t="shared" ca="1" si="40"/>
        <v>HOHI!$J$25:$T$25</v>
      </c>
      <c r="T128" s="31" t="str">
        <f t="shared" ca="1" si="41"/>
        <v>HOHI!$U$25:$AQ$25</v>
      </c>
      <c r="U128" s="31" t="str">
        <f t="shared" ca="1" si="42"/>
        <v>HOHI!$J$26:$T$26</v>
      </c>
      <c r="V128" s="31" t="str">
        <f t="shared" ca="1" si="43"/>
        <v>HOHI!$U$26:$AQ$26</v>
      </c>
      <c r="W128" s="31"/>
      <c r="X128" s="31"/>
      <c r="Y128" s="31"/>
      <c r="Z128" s="31"/>
      <c r="AA128" s="30" t="s">
        <v>399</v>
      </c>
      <c r="AB128" s="30" t="s">
        <v>398</v>
      </c>
      <c r="AC128" s="30" t="str">
        <f t="shared" si="30"/>
        <v/>
      </c>
    </row>
    <row r="129" spans="1:29" customFormat="1" x14ac:dyDescent="0.25">
      <c r="A129" s="30"/>
      <c r="B129" s="38" t="s">
        <v>400</v>
      </c>
      <c r="C129" s="30" t="s">
        <v>19</v>
      </c>
      <c r="D129" s="30"/>
      <c r="E129" s="37">
        <f t="shared" ca="1" si="44"/>
        <v>24</v>
      </c>
      <c r="F129" s="37">
        <f t="shared" ca="1" si="44"/>
        <v>24</v>
      </c>
      <c r="G129" s="37">
        <f t="shared" ca="1" si="44"/>
        <v>24</v>
      </c>
      <c r="H129" s="37">
        <f t="shared" ca="1" si="44"/>
        <v>24</v>
      </c>
      <c r="I129" s="37">
        <f t="shared" ca="1" si="44"/>
        <v>24</v>
      </c>
      <c r="J129" s="37">
        <f t="shared" ca="1" si="45"/>
        <v>24</v>
      </c>
      <c r="K129" s="37">
        <f t="shared" ca="1" si="45"/>
        <v>24</v>
      </c>
      <c r="L129" s="37">
        <f t="shared" ca="1" si="45"/>
        <v>24</v>
      </c>
      <c r="M129" s="37">
        <f t="shared" ca="1" si="45"/>
        <v>24</v>
      </c>
      <c r="N129" s="37">
        <f t="shared" ca="1" si="45"/>
        <v>24</v>
      </c>
      <c r="O129" s="53"/>
      <c r="P129" s="30"/>
      <c r="Q129" s="31" t="str">
        <f t="shared" si="39"/>
        <v>Howard</v>
      </c>
      <c r="R129" s="35" t="s">
        <v>401</v>
      </c>
      <c r="S129" s="31" t="str">
        <f t="shared" ca="1" si="40"/>
        <v>HOWA!$J$25:$T$25</v>
      </c>
      <c r="T129" s="31" t="str">
        <f t="shared" ca="1" si="41"/>
        <v>HOWA!$U$25:$AQ$25</v>
      </c>
      <c r="U129" s="31" t="str">
        <f t="shared" ca="1" si="42"/>
        <v>HOWA!$J$26:$T$26</v>
      </c>
      <c r="V129" s="31" t="str">
        <f t="shared" ca="1" si="43"/>
        <v>HOWA!$U$26:$AQ$26</v>
      </c>
      <c r="W129" s="31"/>
      <c r="X129" s="31"/>
      <c r="Y129" s="31"/>
      <c r="Z129" s="31"/>
      <c r="AA129" s="30" t="s">
        <v>402</v>
      </c>
      <c r="AB129" s="30" t="s">
        <v>401</v>
      </c>
      <c r="AC129" s="30" t="str">
        <f t="shared" si="30"/>
        <v/>
      </c>
    </row>
    <row r="130" spans="1:29" customFormat="1" x14ac:dyDescent="0.25">
      <c r="A130" s="30"/>
      <c r="B130" s="38" t="s">
        <v>403</v>
      </c>
      <c r="C130" s="30" t="s">
        <v>19</v>
      </c>
      <c r="D130" s="30"/>
      <c r="E130" s="37">
        <f t="shared" ca="1" si="44"/>
        <v>20</v>
      </c>
      <c r="F130" s="37">
        <f t="shared" ca="1" si="44"/>
        <v>20</v>
      </c>
      <c r="G130" s="37">
        <f t="shared" ca="1" si="44"/>
        <v>20</v>
      </c>
      <c r="H130" s="37">
        <f t="shared" ca="1" si="44"/>
        <v>20</v>
      </c>
      <c r="I130" s="37">
        <f t="shared" ca="1" si="44"/>
        <v>20</v>
      </c>
      <c r="J130" s="37">
        <f t="shared" ca="1" si="45"/>
        <v>22.9</v>
      </c>
      <c r="K130" s="37">
        <f t="shared" ca="1" si="45"/>
        <v>22.9</v>
      </c>
      <c r="L130" s="37">
        <f t="shared" ca="1" si="45"/>
        <v>22.9</v>
      </c>
      <c r="M130" s="37">
        <f t="shared" ca="1" si="45"/>
        <v>22.9</v>
      </c>
      <c r="N130" s="37">
        <f t="shared" ca="1" si="45"/>
        <v>22.9</v>
      </c>
      <c r="O130" s="53"/>
      <c r="P130" s="30"/>
      <c r="Q130" s="31" t="str">
        <f t="shared" si="39"/>
        <v>Hughenden</v>
      </c>
      <c r="R130" s="35" t="s">
        <v>404</v>
      </c>
      <c r="S130" s="31" t="str">
        <f t="shared" ca="1" si="40"/>
        <v>HUGH!$J$25:$T$25</v>
      </c>
      <c r="T130" s="31" t="str">
        <f t="shared" ca="1" si="41"/>
        <v>HUGH!$U$25:$AQ$25</v>
      </c>
      <c r="U130" s="31" t="str">
        <f t="shared" ca="1" si="42"/>
        <v>HUGH!$J$26:$T$26</v>
      </c>
      <c r="V130" s="31" t="str">
        <f t="shared" ca="1" si="43"/>
        <v>HUGH!$U$26:$AQ$26</v>
      </c>
      <c r="W130" s="31"/>
      <c r="X130" s="31"/>
      <c r="Y130" s="31"/>
      <c r="Z130" s="31"/>
      <c r="AA130" s="30" t="s">
        <v>405</v>
      </c>
      <c r="AB130" s="30" t="s">
        <v>404</v>
      </c>
      <c r="AC130" s="30" t="str">
        <f t="shared" si="30"/>
        <v/>
      </c>
    </row>
    <row r="131" spans="1:29" customFormat="1" x14ac:dyDescent="0.25">
      <c r="A131" s="30"/>
      <c r="B131" s="38" t="s">
        <v>406</v>
      </c>
      <c r="C131" s="30" t="s">
        <v>19</v>
      </c>
      <c r="D131" s="30"/>
      <c r="E131" s="37">
        <f t="shared" ca="1" si="44"/>
        <v>19.399999999999999</v>
      </c>
      <c r="F131" s="37">
        <f t="shared" ca="1" si="44"/>
        <v>19.399999999999999</v>
      </c>
      <c r="G131" s="37">
        <f t="shared" ca="1" si="44"/>
        <v>19.399999999999999</v>
      </c>
      <c r="H131" s="37">
        <f t="shared" ca="1" si="44"/>
        <v>19.399999999999999</v>
      </c>
      <c r="I131" s="37">
        <f t="shared" ca="1" si="44"/>
        <v>19.399999999999999</v>
      </c>
      <c r="J131" s="37">
        <f t="shared" ca="1" si="45"/>
        <v>20.8</v>
      </c>
      <c r="K131" s="37">
        <f t="shared" ca="1" si="45"/>
        <v>20.8</v>
      </c>
      <c r="L131" s="37">
        <f t="shared" ca="1" si="45"/>
        <v>20.8</v>
      </c>
      <c r="M131" s="37">
        <f t="shared" ca="1" si="45"/>
        <v>20.8</v>
      </c>
      <c r="N131" s="37">
        <f t="shared" ca="1" si="45"/>
        <v>20.8</v>
      </c>
      <c r="O131" s="53"/>
      <c r="P131" s="30"/>
      <c r="Q131" s="31" t="str">
        <f t="shared" si="39"/>
        <v>ICI</v>
      </c>
      <c r="R131" s="35" t="s">
        <v>407</v>
      </c>
      <c r="S131" s="31" t="str">
        <f t="shared" ca="1" si="40"/>
        <v>ICIZ!$J$25:$T$25</v>
      </c>
      <c r="T131" s="31" t="str">
        <f t="shared" ca="1" si="41"/>
        <v>ICIZ!$U$25:$AQ$25</v>
      </c>
      <c r="U131" s="31" t="str">
        <f t="shared" ca="1" si="42"/>
        <v>ICIZ!$J$26:$T$26</v>
      </c>
      <c r="V131" s="31" t="str">
        <f t="shared" ca="1" si="43"/>
        <v>ICIZ!$U$26:$AQ$26</v>
      </c>
      <c r="W131" s="31"/>
      <c r="X131" s="31"/>
      <c r="Y131" s="31"/>
      <c r="Z131" s="31"/>
      <c r="AA131" s="30"/>
      <c r="AB131" s="30"/>
      <c r="AC131" s="30" t="str">
        <f t="shared" si="30"/>
        <v>MISMATCH</v>
      </c>
    </row>
    <row r="132" spans="1:29" customFormat="1" x14ac:dyDescent="0.25">
      <c r="A132" s="30"/>
      <c r="B132" s="38" t="s">
        <v>408</v>
      </c>
      <c r="C132" s="30" t="s">
        <v>19</v>
      </c>
      <c r="D132" s="30"/>
      <c r="E132" s="37">
        <f t="shared" ca="1" si="44"/>
        <v>1.2</v>
      </c>
      <c r="F132" s="37">
        <f t="shared" ca="1" si="44"/>
        <v>1.2</v>
      </c>
      <c r="G132" s="37">
        <f t="shared" ca="1" si="44"/>
        <v>1.2</v>
      </c>
      <c r="H132" s="37">
        <f t="shared" ca="1" si="44"/>
        <v>1.2</v>
      </c>
      <c r="I132" s="37">
        <f t="shared" ca="1" si="44"/>
        <v>1.2</v>
      </c>
      <c r="J132" s="37">
        <f t="shared" ca="1" si="45"/>
        <v>1.4</v>
      </c>
      <c r="K132" s="37">
        <f t="shared" ca="1" si="45"/>
        <v>1.4</v>
      </c>
      <c r="L132" s="37">
        <f t="shared" ca="1" si="45"/>
        <v>1.4</v>
      </c>
      <c r="M132" s="37">
        <f t="shared" ca="1" si="45"/>
        <v>1.4</v>
      </c>
      <c r="N132" s="37">
        <f t="shared" ca="1" si="45"/>
        <v>1.4</v>
      </c>
      <c r="O132" s="53"/>
      <c r="P132" s="30"/>
      <c r="Q132" s="31" t="str">
        <f t="shared" si="39"/>
        <v>Ilbilbie</v>
      </c>
      <c r="R132" s="35" t="s">
        <v>409</v>
      </c>
      <c r="S132" s="31" t="str">
        <f t="shared" ca="1" si="40"/>
        <v>ILBI!$J$25:$T$25</v>
      </c>
      <c r="T132" s="31" t="str">
        <f t="shared" ca="1" si="41"/>
        <v>ILBI!$U$25:$AQ$25</v>
      </c>
      <c r="U132" s="31" t="str">
        <f t="shared" ca="1" si="42"/>
        <v>ILBI!$J$26:$T$26</v>
      </c>
      <c r="V132" s="31" t="str">
        <f t="shared" ca="1" si="43"/>
        <v>ILBI!$U$26:$AQ$26</v>
      </c>
      <c r="W132" s="31"/>
      <c r="X132" s="31"/>
      <c r="Y132" s="31"/>
      <c r="Z132" s="31"/>
      <c r="AA132" s="30" t="s">
        <v>410</v>
      </c>
      <c r="AB132" s="30" t="s">
        <v>409</v>
      </c>
      <c r="AC132" s="30" t="str">
        <f t="shared" si="30"/>
        <v/>
      </c>
    </row>
    <row r="133" spans="1:29" customFormat="1" x14ac:dyDescent="0.25">
      <c r="A133" s="30"/>
      <c r="B133" s="38" t="s">
        <v>411</v>
      </c>
      <c r="C133" s="30" t="s">
        <v>19</v>
      </c>
      <c r="D133" s="30"/>
      <c r="E133" s="37">
        <f t="shared" ca="1" si="44"/>
        <v>26.7</v>
      </c>
      <c r="F133" s="37">
        <f t="shared" ca="1" si="44"/>
        <v>26.7</v>
      </c>
      <c r="G133" s="37">
        <f t="shared" ca="1" si="44"/>
        <v>26.7</v>
      </c>
      <c r="H133" s="37">
        <f t="shared" ca="1" si="44"/>
        <v>26.7</v>
      </c>
      <c r="I133" s="37">
        <f t="shared" ca="1" si="44"/>
        <v>26.7</v>
      </c>
      <c r="J133" s="37">
        <f t="shared" ca="1" si="45"/>
        <v>28.1</v>
      </c>
      <c r="K133" s="37">
        <f t="shared" ca="1" si="45"/>
        <v>28.1</v>
      </c>
      <c r="L133" s="37">
        <f t="shared" ca="1" si="45"/>
        <v>28.1</v>
      </c>
      <c r="M133" s="37">
        <f t="shared" ca="1" si="45"/>
        <v>28.1</v>
      </c>
      <c r="N133" s="37">
        <f t="shared" ca="1" si="45"/>
        <v>28.1</v>
      </c>
      <c r="O133" s="53"/>
      <c r="P133" s="30"/>
      <c r="Q133" s="31" t="str">
        <f t="shared" si="39"/>
        <v>Ingham</v>
      </c>
      <c r="R133" s="35" t="s">
        <v>412</v>
      </c>
      <c r="S133" s="31" t="str">
        <f t="shared" ca="1" si="40"/>
        <v>INGH!$J$25:$T$25</v>
      </c>
      <c r="T133" s="31" t="str">
        <f t="shared" ca="1" si="41"/>
        <v>INGH!$U$25:$AQ$25</v>
      </c>
      <c r="U133" s="31" t="str">
        <f t="shared" ca="1" si="42"/>
        <v>INGH!$J$26:$T$26</v>
      </c>
      <c r="V133" s="31" t="str">
        <f t="shared" ca="1" si="43"/>
        <v>INGH!$U$26:$AQ$26</v>
      </c>
      <c r="W133" s="31"/>
      <c r="X133" s="31"/>
      <c r="Y133" s="31"/>
      <c r="Z133" s="31"/>
      <c r="AA133" s="30" t="s">
        <v>413</v>
      </c>
      <c r="AB133" s="30" t="s">
        <v>412</v>
      </c>
      <c r="AC133" s="30" t="str">
        <f t="shared" si="30"/>
        <v/>
      </c>
    </row>
    <row r="134" spans="1:29" customFormat="1" x14ac:dyDescent="0.25">
      <c r="A134" s="30"/>
      <c r="B134" s="38" t="s">
        <v>414</v>
      </c>
      <c r="C134" s="30" t="s">
        <v>59</v>
      </c>
      <c r="D134" s="30"/>
      <c r="E134" s="37">
        <f t="shared" ca="1" si="44"/>
        <v>134</v>
      </c>
      <c r="F134" s="37">
        <f t="shared" ca="1" si="44"/>
        <v>134</v>
      </c>
      <c r="G134" s="37">
        <f t="shared" ca="1" si="44"/>
        <v>134</v>
      </c>
      <c r="H134" s="37">
        <f t="shared" ca="1" si="44"/>
        <v>134</v>
      </c>
      <c r="I134" s="37">
        <f t="shared" ca="1" si="44"/>
        <v>134</v>
      </c>
      <c r="J134" s="37">
        <f t="shared" ca="1" si="45"/>
        <v>145</v>
      </c>
      <c r="K134" s="37">
        <f t="shared" ca="1" si="45"/>
        <v>145</v>
      </c>
      <c r="L134" s="37">
        <f t="shared" ca="1" si="45"/>
        <v>145</v>
      </c>
      <c r="M134" s="37">
        <f t="shared" ca="1" si="45"/>
        <v>145</v>
      </c>
      <c r="N134" s="37">
        <f t="shared" ca="1" si="45"/>
        <v>145</v>
      </c>
      <c r="O134" s="53"/>
      <c r="P134" s="30"/>
      <c r="Q134" s="31" t="str">
        <f t="shared" si="39"/>
        <v>Isis BSP</v>
      </c>
      <c r="R134" s="35" t="s">
        <v>415</v>
      </c>
      <c r="S134" s="31" t="str">
        <f t="shared" ca="1" si="40"/>
        <v>ISIS!$I$23:$S$23</v>
      </c>
      <c r="T134" s="31" t="str">
        <f t="shared" ca="1" si="41"/>
        <v>ISIS!$T$23:$AQ$23</v>
      </c>
      <c r="U134" s="31" t="str">
        <f t="shared" ca="1" si="42"/>
        <v>ISIS!$I$24:$S$24</v>
      </c>
      <c r="V134" s="31" t="str">
        <f t="shared" ca="1" si="43"/>
        <v>ISIS!$T$24:$AQ$24</v>
      </c>
      <c r="W134" s="31"/>
      <c r="X134" s="31"/>
      <c r="Y134" s="31"/>
      <c r="Z134" s="31"/>
      <c r="AA134" s="30" t="s">
        <v>416</v>
      </c>
      <c r="AB134" s="30" t="s">
        <v>415</v>
      </c>
      <c r="AC134" s="30" t="str">
        <f t="shared" si="30"/>
        <v/>
      </c>
    </row>
    <row r="135" spans="1:29" customFormat="1" x14ac:dyDescent="0.25">
      <c r="A135" s="30"/>
      <c r="B135" s="38" t="s">
        <v>417</v>
      </c>
      <c r="C135" s="30" t="s">
        <v>19</v>
      </c>
      <c r="D135" s="30"/>
      <c r="E135" s="37">
        <f t="shared" ref="E135:I143" ca="1" si="46">IF(AND($S135&lt;&gt;"", $U135&lt;&gt;"", $E$2&lt;&gt;"", $E$2&lt;&gt;"-"), IF(INDEX(INDIRECT($U135), MATCH(E$5, INDIRECT($S135), 0))&lt;&gt;"", IF(ISNUMBER(INDEX(INDIRECT($U135), MATCH(E$5, INDIRECT($S135), 0))), ROUND(INDEX(INDIRECT($U135), MATCH(E$5, INDIRECT($S135), 0)), 1), IF($E$2="Meets Security Standard", PROPER(INDEX(INDIRECT($U135), MATCH(E$5, INDIRECT($S135), 0))), INDEX(INDIRECT($U135), MATCH(E$5, INDIRECT($S135), 0)))), ""), "")</f>
        <v>3.5</v>
      </c>
      <c r="F135" s="37">
        <f t="shared" ca="1" si="46"/>
        <v>3.5</v>
      </c>
      <c r="G135" s="37">
        <f t="shared" ca="1" si="46"/>
        <v>3.5</v>
      </c>
      <c r="H135" s="37">
        <f t="shared" ca="1" si="46"/>
        <v>3.5</v>
      </c>
      <c r="I135" s="37">
        <f t="shared" ca="1" si="46"/>
        <v>3.5</v>
      </c>
      <c r="J135" s="37">
        <f t="shared" ref="J135:N143" ca="1" si="47">IF(AND($T135&lt;&gt;"", $V135&lt;&gt;"", $E$2&lt;&gt;"", $E$2&lt;&gt;"-"), IF(INDEX(INDIRECT($V135), MATCH(TEXT(J$5, "????"), INDIRECT($T135), 0))&lt;&gt;"", IF(INDEX(INDIRECT($V135), MATCH(TEXT(J$5, "????"), INDIRECT($T135), 0))&lt;&gt;"", IF(ISNUMBER(INDEX(INDIRECT($V135), MATCH(TEXT(J$5, "????"), INDIRECT($T135), 0))), ROUND(INDEX(INDIRECT($V135), MATCH(TEXT(J$5, "????"), INDIRECT($T135), 0)), 1), IF($E$2="Meets Security Standard", PROPER(INDEX(INDIRECT($V135), MATCH(TEXT(J$5, "????"), INDIRECT($T135), 0))), INDEX(INDIRECT($V135), MATCH(TEXT(J$5, "????"), INDIRECT($T135), 0)))), ""), ""), "")</f>
        <v>3.5</v>
      </c>
      <c r="K135" s="37">
        <f t="shared" ca="1" si="47"/>
        <v>3.5</v>
      </c>
      <c r="L135" s="37">
        <f t="shared" ca="1" si="47"/>
        <v>3.5</v>
      </c>
      <c r="M135" s="37">
        <f t="shared" ca="1" si="47"/>
        <v>3.5</v>
      </c>
      <c r="N135" s="37">
        <f t="shared" ca="1" si="47"/>
        <v>3.5</v>
      </c>
      <c r="O135" s="53"/>
      <c r="P135" s="30"/>
      <c r="Q135" s="31" t="str">
        <f t="shared" si="39"/>
        <v>Jandowae</v>
      </c>
      <c r="R135" s="35" t="s">
        <v>418</v>
      </c>
      <c r="S135" s="31" t="str">
        <f t="shared" ca="1" si="40"/>
        <v>JAND!$J$25:$T$25</v>
      </c>
      <c r="T135" s="31" t="str">
        <f t="shared" ca="1" si="41"/>
        <v>JAND!$U$25:$AQ$25</v>
      </c>
      <c r="U135" s="31" t="str">
        <f t="shared" ca="1" si="42"/>
        <v>JAND!$J$26:$T$26</v>
      </c>
      <c r="V135" s="31" t="str">
        <f t="shared" ca="1" si="43"/>
        <v>JAND!$U$26:$AQ$26</v>
      </c>
      <c r="W135" s="31"/>
      <c r="X135" s="31"/>
      <c r="Y135" s="31"/>
      <c r="Z135" s="31"/>
      <c r="AA135" s="30" t="s">
        <v>419</v>
      </c>
      <c r="AB135" s="30" t="s">
        <v>418</v>
      </c>
      <c r="AC135" s="30" t="str">
        <f t="shared" si="30"/>
        <v/>
      </c>
    </row>
    <row r="136" spans="1:29" customFormat="1" x14ac:dyDescent="0.25">
      <c r="A136" s="30"/>
      <c r="B136" s="38" t="s">
        <v>420</v>
      </c>
      <c r="C136" s="30" t="s">
        <v>19</v>
      </c>
      <c r="D136" s="30"/>
      <c r="E136" s="37">
        <f t="shared" ca="1" si="46"/>
        <v>80</v>
      </c>
      <c r="F136" s="37">
        <f t="shared" ca="1" si="46"/>
        <v>80</v>
      </c>
      <c r="G136" s="37">
        <f t="shared" ca="1" si="46"/>
        <v>80</v>
      </c>
      <c r="H136" s="37">
        <f t="shared" ca="1" si="46"/>
        <v>80</v>
      </c>
      <c r="I136" s="37">
        <f t="shared" ca="1" si="46"/>
        <v>80</v>
      </c>
      <c r="J136" s="37">
        <f t="shared" ca="1" si="47"/>
        <v>80</v>
      </c>
      <c r="K136" s="37">
        <f t="shared" ca="1" si="47"/>
        <v>80</v>
      </c>
      <c r="L136" s="37">
        <f t="shared" ca="1" si="47"/>
        <v>80</v>
      </c>
      <c r="M136" s="37">
        <f t="shared" ca="1" si="47"/>
        <v>80</v>
      </c>
      <c r="N136" s="37">
        <f t="shared" ca="1" si="47"/>
        <v>80</v>
      </c>
      <c r="O136" s="53"/>
      <c r="P136" s="30"/>
      <c r="Q136" s="31" t="str">
        <f t="shared" si="39"/>
        <v>Jardine Creek</v>
      </c>
      <c r="R136" s="35" t="s">
        <v>421</v>
      </c>
      <c r="S136" s="31" t="str">
        <f t="shared" ca="1" si="40"/>
        <v>JACR!$J$25:$T$25</v>
      </c>
      <c r="T136" s="31" t="str">
        <f t="shared" ca="1" si="41"/>
        <v>JACR!$U$25:$AQ$25</v>
      </c>
      <c r="U136" s="31" t="str">
        <f t="shared" ca="1" si="42"/>
        <v>JACR!$J$26:$T$26</v>
      </c>
      <c r="V136" s="31" t="str">
        <f t="shared" ca="1" si="43"/>
        <v>JACR!$U$26:$AQ$26</v>
      </c>
      <c r="W136" s="31"/>
      <c r="X136" s="31"/>
      <c r="Y136" s="31"/>
      <c r="Z136" s="31"/>
      <c r="AA136" s="30"/>
      <c r="AB136" s="30"/>
      <c r="AC136" s="30" t="str">
        <f t="shared" si="30"/>
        <v>MISMATCH</v>
      </c>
    </row>
    <row r="137" spans="1:29" customFormat="1" x14ac:dyDescent="0.25">
      <c r="A137" s="30"/>
      <c r="B137" s="38" t="s">
        <v>422</v>
      </c>
      <c r="C137" s="30" t="s">
        <v>19</v>
      </c>
      <c r="D137" s="30"/>
      <c r="E137" s="37">
        <f t="shared" ca="1" si="46"/>
        <v>12.1</v>
      </c>
      <c r="F137" s="37">
        <f t="shared" ca="1" si="46"/>
        <v>12.1</v>
      </c>
      <c r="G137" s="37">
        <f t="shared" ca="1" si="46"/>
        <v>12.1</v>
      </c>
      <c r="H137" s="37">
        <f t="shared" ca="1" si="46"/>
        <v>12.1</v>
      </c>
      <c r="I137" s="37">
        <f t="shared" ca="1" si="46"/>
        <v>12.1</v>
      </c>
      <c r="J137" s="37">
        <f t="shared" ca="1" si="47"/>
        <v>12.4</v>
      </c>
      <c r="K137" s="37">
        <f t="shared" ca="1" si="47"/>
        <v>12.4</v>
      </c>
      <c r="L137" s="37">
        <f t="shared" ca="1" si="47"/>
        <v>12.4</v>
      </c>
      <c r="M137" s="37">
        <f t="shared" ca="1" si="47"/>
        <v>12.4</v>
      </c>
      <c r="N137" s="37">
        <f t="shared" ca="1" si="47"/>
        <v>12.4</v>
      </c>
      <c r="O137" s="53"/>
      <c r="P137" s="30"/>
      <c r="Q137" s="31" t="str">
        <f t="shared" si="39"/>
        <v>Jarvisfield</v>
      </c>
      <c r="R137" s="35" t="s">
        <v>423</v>
      </c>
      <c r="S137" s="31" t="str">
        <f t="shared" ca="1" si="40"/>
        <v>JARV!$J$25:$T$25</v>
      </c>
      <c r="T137" s="31" t="str">
        <f t="shared" ca="1" si="41"/>
        <v>JARV!$U$25:$AQ$25</v>
      </c>
      <c r="U137" s="31" t="str">
        <f t="shared" ca="1" si="42"/>
        <v>JARV!$J$26:$T$26</v>
      </c>
      <c r="V137" s="31" t="str">
        <f t="shared" ca="1" si="43"/>
        <v>JARV!$U$26:$AQ$26</v>
      </c>
      <c r="W137" s="31"/>
      <c r="X137" s="31"/>
      <c r="Y137" s="31"/>
      <c r="Z137" s="31"/>
      <c r="AA137" s="30" t="s">
        <v>424</v>
      </c>
      <c r="AB137" s="30" t="s">
        <v>423</v>
      </c>
      <c r="AC137" s="30" t="str">
        <f t="shared" si="30"/>
        <v/>
      </c>
    </row>
    <row r="138" spans="1:29" customFormat="1" x14ac:dyDescent="0.25">
      <c r="A138" s="30"/>
      <c r="B138" s="38" t="s">
        <v>425</v>
      </c>
      <c r="C138" s="30" t="s">
        <v>19</v>
      </c>
      <c r="D138" s="30"/>
      <c r="E138" s="37">
        <f t="shared" ca="1" si="46"/>
        <v>39.6</v>
      </c>
      <c r="F138" s="37">
        <f t="shared" ca="1" si="46"/>
        <v>39.6</v>
      </c>
      <c r="G138" s="37">
        <f t="shared" ca="1" si="46"/>
        <v>39.6</v>
      </c>
      <c r="H138" s="37">
        <f t="shared" ca="1" si="46"/>
        <v>39.6</v>
      </c>
      <c r="I138" s="37">
        <f t="shared" ca="1" si="46"/>
        <v>39.6</v>
      </c>
      <c r="J138" s="37">
        <f t="shared" ca="1" si="47"/>
        <v>43.4</v>
      </c>
      <c r="K138" s="37">
        <f t="shared" ca="1" si="47"/>
        <v>43.4</v>
      </c>
      <c r="L138" s="37">
        <f t="shared" ca="1" si="47"/>
        <v>43.4</v>
      </c>
      <c r="M138" s="37">
        <f t="shared" ca="1" si="47"/>
        <v>43.4</v>
      </c>
      <c r="N138" s="37">
        <f t="shared" ca="1" si="47"/>
        <v>43.4</v>
      </c>
      <c r="O138" s="53" t="s">
        <v>220</v>
      </c>
      <c r="P138" s="30"/>
      <c r="Q138" s="31" t="str">
        <f t="shared" si="39"/>
        <v>Jubilee Pocket</v>
      </c>
      <c r="R138" s="35" t="s">
        <v>426</v>
      </c>
      <c r="S138" s="31" t="str">
        <f t="shared" ca="1" si="40"/>
        <v>JUPO!$J$25:$T$25</v>
      </c>
      <c r="T138" s="31" t="str">
        <f t="shared" ca="1" si="41"/>
        <v>JUPO!$U$25:$AQ$25</v>
      </c>
      <c r="U138" s="31" t="str">
        <f t="shared" ca="1" si="42"/>
        <v>JUPO!$J$26:$T$26</v>
      </c>
      <c r="V138" s="31" t="str">
        <f t="shared" ca="1" si="43"/>
        <v>JUPO!$U$26:$AQ$26</v>
      </c>
      <c r="W138" s="31"/>
      <c r="X138" s="31"/>
      <c r="Y138" s="31"/>
      <c r="Z138" s="31"/>
      <c r="AA138" s="30" t="s">
        <v>427</v>
      </c>
      <c r="AB138" s="30" t="s">
        <v>426</v>
      </c>
      <c r="AC138" s="30" t="str">
        <f t="shared" si="30"/>
        <v/>
      </c>
    </row>
    <row r="139" spans="1:29" customFormat="1" x14ac:dyDescent="0.25">
      <c r="A139" s="30"/>
      <c r="B139" s="38" t="s">
        <v>428</v>
      </c>
      <c r="C139" s="30" t="s">
        <v>19</v>
      </c>
      <c r="D139" s="30"/>
      <c r="E139" s="37">
        <f t="shared" ca="1" si="46"/>
        <v>7.4</v>
      </c>
      <c r="F139" s="37">
        <f t="shared" ca="1" si="46"/>
        <v>7.4</v>
      </c>
      <c r="G139" s="37">
        <f t="shared" ca="1" si="46"/>
        <v>7.4</v>
      </c>
      <c r="H139" s="37">
        <f t="shared" ca="1" si="46"/>
        <v>7.4</v>
      </c>
      <c r="I139" s="37">
        <f t="shared" ca="1" si="46"/>
        <v>7.4</v>
      </c>
      <c r="J139" s="37">
        <f t="shared" ca="1" si="47"/>
        <v>8.8000000000000007</v>
      </c>
      <c r="K139" s="37">
        <f t="shared" ca="1" si="47"/>
        <v>8.8000000000000007</v>
      </c>
      <c r="L139" s="37">
        <f t="shared" ca="1" si="47"/>
        <v>8.8000000000000007</v>
      </c>
      <c r="M139" s="37">
        <f t="shared" ca="1" si="47"/>
        <v>8.8000000000000007</v>
      </c>
      <c r="N139" s="37">
        <f t="shared" ca="1" si="47"/>
        <v>8.8000000000000007</v>
      </c>
      <c r="O139" s="53"/>
      <c r="P139" s="30"/>
      <c r="Q139" s="31" t="str">
        <f t="shared" si="39"/>
        <v>Julia Creek</v>
      </c>
      <c r="R139" s="35" t="s">
        <v>429</v>
      </c>
      <c r="S139" s="31" t="str">
        <f t="shared" ca="1" si="40"/>
        <v>JUCR!$J$25:$T$25</v>
      </c>
      <c r="T139" s="31" t="str">
        <f t="shared" ca="1" si="41"/>
        <v>JUCR!$U$25:$AQ$25</v>
      </c>
      <c r="U139" s="31" t="str">
        <f t="shared" ca="1" si="42"/>
        <v>JUCR!$J$26:$T$26</v>
      </c>
      <c r="V139" s="31" t="str">
        <f t="shared" ca="1" si="43"/>
        <v>JUCR!$U$26:$AQ$26</v>
      </c>
      <c r="W139" s="31"/>
      <c r="X139" s="31"/>
      <c r="Y139" s="31"/>
      <c r="Z139" s="31"/>
      <c r="AA139" s="30" t="s">
        <v>430</v>
      </c>
      <c r="AB139" s="30" t="s">
        <v>429</v>
      </c>
      <c r="AC139" s="30" t="str">
        <f t="shared" si="30"/>
        <v/>
      </c>
    </row>
    <row r="140" spans="1:29" customFormat="1" x14ac:dyDescent="0.25">
      <c r="A140" s="30"/>
      <c r="B140" s="38" t="s">
        <v>431</v>
      </c>
      <c r="C140" s="30" t="s">
        <v>19</v>
      </c>
      <c r="D140" s="30"/>
      <c r="E140" s="37">
        <f t="shared" ca="1" si="46"/>
        <v>1.1000000000000001</v>
      </c>
      <c r="F140" s="37">
        <f t="shared" ca="1" si="46"/>
        <v>1.1000000000000001</v>
      </c>
      <c r="G140" s="37">
        <f t="shared" ca="1" si="46"/>
        <v>1.1000000000000001</v>
      </c>
      <c r="H140" s="37">
        <f t="shared" ca="1" si="46"/>
        <v>1.1000000000000001</v>
      </c>
      <c r="I140" s="37">
        <f t="shared" ca="1" si="46"/>
        <v>1.1000000000000001</v>
      </c>
      <c r="J140" s="37">
        <f t="shared" ca="1" si="47"/>
        <v>1.1000000000000001</v>
      </c>
      <c r="K140" s="37">
        <f t="shared" ca="1" si="47"/>
        <v>1.1000000000000001</v>
      </c>
      <c r="L140" s="37">
        <f t="shared" ca="1" si="47"/>
        <v>1</v>
      </c>
      <c r="M140" s="37">
        <f t="shared" ca="1" si="47"/>
        <v>1.1000000000000001</v>
      </c>
      <c r="N140" s="37">
        <f t="shared" ca="1" si="47"/>
        <v>1.1000000000000001</v>
      </c>
      <c r="O140" s="53"/>
      <c r="P140" s="30"/>
      <c r="Q140" s="31" t="str">
        <f t="shared" si="39"/>
        <v>Kaimkillenbun</v>
      </c>
      <c r="R140" s="35" t="s">
        <v>432</v>
      </c>
      <c r="S140" s="31" t="str">
        <f t="shared" ca="1" si="40"/>
        <v>KAIM!$J$25:$T$25</v>
      </c>
      <c r="T140" s="31" t="str">
        <f t="shared" ca="1" si="41"/>
        <v>KAIM!$U$25:$AQ$25</v>
      </c>
      <c r="U140" s="31" t="str">
        <f t="shared" ca="1" si="42"/>
        <v>KAIM!$J$26:$T$26</v>
      </c>
      <c r="V140" s="31" t="str">
        <f t="shared" ca="1" si="43"/>
        <v>KAIM!$U$26:$AQ$26</v>
      </c>
      <c r="W140" s="31"/>
      <c r="X140" s="31"/>
      <c r="Y140" s="31"/>
      <c r="Z140" s="31"/>
      <c r="AA140" s="30" t="s">
        <v>433</v>
      </c>
      <c r="AB140" s="30" t="s">
        <v>432</v>
      </c>
      <c r="AC140" s="30" t="str">
        <f t="shared" si="30"/>
        <v/>
      </c>
    </row>
    <row r="141" spans="1:29" customFormat="1" x14ac:dyDescent="0.25">
      <c r="A141" s="30"/>
      <c r="B141" s="38" t="s">
        <v>434</v>
      </c>
      <c r="C141" s="30" t="s">
        <v>19</v>
      </c>
      <c r="D141" s="30"/>
      <c r="E141" s="37">
        <f t="shared" ca="1" si="46"/>
        <v>13</v>
      </c>
      <c r="F141" s="37">
        <f t="shared" ca="1" si="46"/>
        <v>13</v>
      </c>
      <c r="G141" s="37">
        <f t="shared" ca="1" si="46"/>
        <v>13</v>
      </c>
      <c r="H141" s="37">
        <f t="shared" ca="1" si="46"/>
        <v>13</v>
      </c>
      <c r="I141" s="37">
        <f t="shared" ca="1" si="46"/>
        <v>13</v>
      </c>
      <c r="J141" s="37">
        <f t="shared" ca="1" si="47"/>
        <v>14.2</v>
      </c>
      <c r="K141" s="37">
        <f t="shared" ca="1" si="47"/>
        <v>14.2</v>
      </c>
      <c r="L141" s="37">
        <f t="shared" ca="1" si="47"/>
        <v>14.2</v>
      </c>
      <c r="M141" s="37">
        <f t="shared" ca="1" si="47"/>
        <v>14.2</v>
      </c>
      <c r="N141" s="37">
        <f t="shared" ca="1" si="47"/>
        <v>14.2</v>
      </c>
      <c r="O141" s="53"/>
      <c r="P141" s="30"/>
      <c r="Q141" s="31" t="str">
        <f t="shared" si="39"/>
        <v>Kalamia</v>
      </c>
      <c r="R141" s="35" t="s">
        <v>435</v>
      </c>
      <c r="S141" s="31" t="str">
        <f t="shared" ca="1" si="40"/>
        <v>KALA!$J$25:$T$25</v>
      </c>
      <c r="T141" s="31" t="str">
        <f t="shared" ca="1" si="41"/>
        <v>KALA!$U$25:$AQ$25</v>
      </c>
      <c r="U141" s="31" t="str">
        <f t="shared" ca="1" si="42"/>
        <v>KALA!$J$26:$T$26</v>
      </c>
      <c r="V141" s="31" t="str">
        <f t="shared" ca="1" si="43"/>
        <v>KALA!$U$26:$AQ$26</v>
      </c>
      <c r="W141" s="31"/>
      <c r="X141" s="31"/>
      <c r="Y141" s="31"/>
      <c r="Z141" s="31"/>
      <c r="AA141" s="30" t="s">
        <v>436</v>
      </c>
      <c r="AB141" s="30" t="s">
        <v>435</v>
      </c>
      <c r="AC141" s="30" t="str">
        <f t="shared" si="30"/>
        <v/>
      </c>
    </row>
    <row r="142" spans="1:29" customFormat="1" x14ac:dyDescent="0.25">
      <c r="A142" s="30"/>
      <c r="B142" s="38" t="s">
        <v>437</v>
      </c>
      <c r="C142" s="30" t="s">
        <v>19</v>
      </c>
      <c r="D142" s="30"/>
      <c r="E142" s="37">
        <f t="shared" ca="1" si="46"/>
        <v>79.099999999999994</v>
      </c>
      <c r="F142" s="37">
        <f t="shared" ca="1" si="46"/>
        <v>79.099999999999994</v>
      </c>
      <c r="G142" s="37">
        <f t="shared" ca="1" si="46"/>
        <v>79.099999999999994</v>
      </c>
      <c r="H142" s="37">
        <f t="shared" ca="1" si="46"/>
        <v>79.099999999999994</v>
      </c>
      <c r="I142" s="37">
        <f t="shared" ca="1" si="46"/>
        <v>79.099999999999994</v>
      </c>
      <c r="J142" s="37">
        <f t="shared" ca="1" si="47"/>
        <v>89.8</v>
      </c>
      <c r="K142" s="37">
        <f t="shared" ca="1" si="47"/>
        <v>89.8</v>
      </c>
      <c r="L142" s="37">
        <f t="shared" ca="1" si="47"/>
        <v>89.8</v>
      </c>
      <c r="M142" s="37">
        <f t="shared" ca="1" si="47"/>
        <v>89.8</v>
      </c>
      <c r="N142" s="37">
        <f t="shared" ca="1" si="47"/>
        <v>89.8</v>
      </c>
      <c r="O142" s="53"/>
      <c r="P142" s="30"/>
      <c r="Q142" s="31" t="str">
        <f t="shared" si="39"/>
        <v>Kearneys Spring</v>
      </c>
      <c r="R142" s="35" t="s">
        <v>438</v>
      </c>
      <c r="S142" s="31" t="str">
        <f t="shared" ca="1" si="40"/>
        <v>KESP!$J$25:$T$25</v>
      </c>
      <c r="T142" s="31" t="str">
        <f t="shared" ca="1" si="41"/>
        <v>KESP!$U$25:$AQ$25</v>
      </c>
      <c r="U142" s="31" t="str">
        <f t="shared" ca="1" si="42"/>
        <v>KESP!$J$26:$T$26</v>
      </c>
      <c r="V142" s="31" t="str">
        <f t="shared" ca="1" si="43"/>
        <v>KESP!$U$26:$AQ$26</v>
      </c>
      <c r="W142" s="31"/>
      <c r="X142" s="31"/>
      <c r="Y142" s="31"/>
      <c r="Z142" s="31"/>
      <c r="AA142" s="30" t="s">
        <v>439</v>
      </c>
      <c r="AB142" s="30" t="s">
        <v>438</v>
      </c>
      <c r="AC142" s="30" t="str">
        <f t="shared" si="30"/>
        <v/>
      </c>
    </row>
    <row r="143" spans="1:29" customFormat="1" x14ac:dyDescent="0.25">
      <c r="A143" s="30"/>
      <c r="B143" s="38" t="s">
        <v>440</v>
      </c>
      <c r="C143" s="30" t="s">
        <v>19</v>
      </c>
      <c r="D143" s="30"/>
      <c r="E143" s="37">
        <f t="shared" ca="1" si="46"/>
        <v>36.799999999999997</v>
      </c>
      <c r="F143" s="37">
        <f t="shared" ca="1" si="46"/>
        <v>36.799999999999997</v>
      </c>
      <c r="G143" s="37">
        <f t="shared" ca="1" si="46"/>
        <v>36.799999999999997</v>
      </c>
      <c r="H143" s="37">
        <f t="shared" ca="1" si="46"/>
        <v>36.799999999999997</v>
      </c>
      <c r="I143" s="37">
        <f t="shared" ca="1" si="46"/>
        <v>36.799999999999997</v>
      </c>
      <c r="J143" s="37">
        <f t="shared" ca="1" si="47"/>
        <v>38.4</v>
      </c>
      <c r="K143" s="37">
        <f t="shared" ca="1" si="47"/>
        <v>38.4</v>
      </c>
      <c r="L143" s="37">
        <f t="shared" ca="1" si="47"/>
        <v>38.4</v>
      </c>
      <c r="M143" s="37">
        <f t="shared" ca="1" si="47"/>
        <v>38.4</v>
      </c>
      <c r="N143" s="37">
        <f t="shared" ca="1" si="47"/>
        <v>38.4</v>
      </c>
      <c r="O143" s="53"/>
      <c r="P143" s="30"/>
      <c r="Q143" s="31" t="str">
        <f t="shared" si="39"/>
        <v>Kelsey Creek East</v>
      </c>
      <c r="R143" s="35" t="s">
        <v>441</v>
      </c>
      <c r="S143" s="31" t="str">
        <f t="shared" ca="1" si="40"/>
        <v>KECE!$J$25:$T$25</v>
      </c>
      <c r="T143" s="31" t="str">
        <f t="shared" ca="1" si="41"/>
        <v>KECE!$U$25:$AQ$25</v>
      </c>
      <c r="U143" s="31" t="str">
        <f t="shared" ca="1" si="42"/>
        <v>KECE!$J$26:$T$26</v>
      </c>
      <c r="V143" s="31" t="str">
        <f t="shared" ca="1" si="43"/>
        <v>KECE!$U$26:$AQ$26</v>
      </c>
      <c r="W143" s="31"/>
      <c r="X143" s="31"/>
      <c r="Y143" s="31"/>
      <c r="Z143" s="31"/>
      <c r="AA143" s="30" t="s">
        <v>442</v>
      </c>
      <c r="AB143" s="30" t="s">
        <v>441</v>
      </c>
      <c r="AC143" s="30" t="str">
        <f t="shared" si="30"/>
        <v/>
      </c>
    </row>
    <row r="144" spans="1:29" customFormat="1" x14ac:dyDescent="0.25">
      <c r="A144" s="30"/>
      <c r="B144" s="38" t="s">
        <v>443</v>
      </c>
      <c r="C144" s="30" t="s">
        <v>19</v>
      </c>
      <c r="D144" s="30"/>
      <c r="E144" s="37">
        <f t="shared" ref="E144:I153" ca="1" si="48">IF(AND($S144&lt;&gt;"", $U144&lt;&gt;"", $E$2&lt;&gt;"", $E$2&lt;&gt;"-"), IF(INDEX(INDIRECT($U144), MATCH(E$5, INDIRECT($S144), 0))&lt;&gt;"", IF(ISNUMBER(INDEX(INDIRECT($U144), MATCH(E$5, INDIRECT($S144), 0))), ROUND(INDEX(INDIRECT($U144), MATCH(E$5, INDIRECT($S144), 0)), 1), IF($E$2="Meets Security Standard", PROPER(INDEX(INDIRECT($U144), MATCH(E$5, INDIRECT($S144), 0))), INDEX(INDIRECT($U144), MATCH(E$5, INDIRECT($S144), 0)))), ""), "")</f>
        <v>42.5</v>
      </c>
      <c r="F144" s="37">
        <f t="shared" ca="1" si="48"/>
        <v>42.5</v>
      </c>
      <c r="G144" s="37">
        <f t="shared" ca="1" si="48"/>
        <v>42.5</v>
      </c>
      <c r="H144" s="37">
        <f t="shared" ca="1" si="48"/>
        <v>42.5</v>
      </c>
      <c r="I144" s="37">
        <f t="shared" ca="1" si="48"/>
        <v>42.5</v>
      </c>
      <c r="J144" s="37">
        <f t="shared" ref="J144:N153" ca="1" si="49">IF(AND($T144&lt;&gt;"", $V144&lt;&gt;"", $E$2&lt;&gt;"", $E$2&lt;&gt;"-"), IF(INDEX(INDIRECT($V144), MATCH(TEXT(J$5, "????"), INDIRECT($T144), 0))&lt;&gt;"", IF(INDEX(INDIRECT($V144), MATCH(TEXT(J$5, "????"), INDIRECT($T144), 0))&lt;&gt;"", IF(ISNUMBER(INDEX(INDIRECT($V144), MATCH(TEXT(J$5, "????"), INDIRECT($T144), 0))), ROUND(INDEX(INDIRECT($V144), MATCH(TEXT(J$5, "????"), INDIRECT($T144), 0)), 1), IF($E$2="Meets Security Standard", PROPER(INDEX(INDIRECT($V144), MATCH(TEXT(J$5, "????"), INDIRECT($T144), 0))), INDEX(INDIRECT($V144), MATCH(TEXT(J$5, "????"), INDIRECT($T144), 0)))), ""), ""), "")</f>
        <v>44.9</v>
      </c>
      <c r="K144" s="37">
        <f t="shared" ca="1" si="49"/>
        <v>44.9</v>
      </c>
      <c r="L144" s="37">
        <f t="shared" ca="1" si="49"/>
        <v>44.9</v>
      </c>
      <c r="M144" s="37">
        <f t="shared" ca="1" si="49"/>
        <v>44.9</v>
      </c>
      <c r="N144" s="37">
        <f t="shared" ca="1" si="49"/>
        <v>44.9</v>
      </c>
      <c r="O144" s="53"/>
      <c r="P144" s="30"/>
      <c r="Q144" s="31" t="str">
        <f t="shared" si="39"/>
        <v>Kidston</v>
      </c>
      <c r="R144" s="35" t="s">
        <v>444</v>
      </c>
      <c r="S144" s="31" t="str">
        <f t="shared" ca="1" si="40"/>
        <v>KIDS!$J$25:$T$25</v>
      </c>
      <c r="T144" s="31" t="str">
        <f t="shared" ca="1" si="41"/>
        <v>KIDS!$U$25:$AQ$25</v>
      </c>
      <c r="U144" s="31" t="str">
        <f t="shared" ca="1" si="42"/>
        <v>KIDS!$J$26:$T$26</v>
      </c>
      <c r="V144" s="31" t="str">
        <f t="shared" ca="1" si="43"/>
        <v>KIDS!$U$26:$AQ$26</v>
      </c>
      <c r="W144" s="31"/>
      <c r="X144" s="31"/>
      <c r="Y144" s="31"/>
      <c r="Z144" s="31"/>
      <c r="AA144" s="30" t="s">
        <v>445</v>
      </c>
      <c r="AB144" s="30" t="s">
        <v>444</v>
      </c>
      <c r="AC144" s="30" t="str">
        <f t="shared" si="30"/>
        <v/>
      </c>
    </row>
    <row r="145" spans="1:29" customFormat="1" x14ac:dyDescent="0.25">
      <c r="A145" s="30"/>
      <c r="B145" s="38" t="s">
        <v>446</v>
      </c>
      <c r="C145" s="30" t="s">
        <v>59</v>
      </c>
      <c r="D145" s="30"/>
      <c r="E145" s="37">
        <f t="shared" ca="1" si="48"/>
        <v>34</v>
      </c>
      <c r="F145" s="37">
        <f t="shared" ca="1" si="48"/>
        <v>34</v>
      </c>
      <c r="G145" s="37">
        <f t="shared" ca="1" si="48"/>
        <v>34</v>
      </c>
      <c r="H145" s="37">
        <f t="shared" ca="1" si="48"/>
        <v>34</v>
      </c>
      <c r="I145" s="37">
        <f t="shared" ca="1" si="48"/>
        <v>34</v>
      </c>
      <c r="J145" s="37">
        <f t="shared" ca="1" si="49"/>
        <v>34</v>
      </c>
      <c r="K145" s="37">
        <f t="shared" ca="1" si="49"/>
        <v>34</v>
      </c>
      <c r="L145" s="37">
        <f t="shared" ca="1" si="49"/>
        <v>34</v>
      </c>
      <c r="M145" s="37">
        <f t="shared" ca="1" si="49"/>
        <v>34</v>
      </c>
      <c r="N145" s="37">
        <f t="shared" ca="1" si="49"/>
        <v>34</v>
      </c>
      <c r="O145" s="53"/>
      <c r="P145" s="30"/>
      <c r="Q145" s="31" t="str">
        <f t="shared" si="39"/>
        <v>Kilkivan BSP</v>
      </c>
      <c r="R145" s="35" t="s">
        <v>447</v>
      </c>
      <c r="S145" s="31" t="str">
        <f t="shared" ca="1" si="40"/>
        <v>KILK!$I$23:$S$23</v>
      </c>
      <c r="T145" s="31" t="str">
        <f t="shared" ca="1" si="41"/>
        <v>KILK!$T$23:$AQ$23</v>
      </c>
      <c r="U145" s="31" t="str">
        <f t="shared" ca="1" si="42"/>
        <v>KILK!$I$24:$S$24</v>
      </c>
      <c r="V145" s="31" t="str">
        <f t="shared" ca="1" si="43"/>
        <v>KILK!$T$24:$AQ$24</v>
      </c>
      <c r="W145" s="31"/>
      <c r="X145" s="31"/>
      <c r="Y145" s="31"/>
      <c r="Z145" s="31"/>
      <c r="AA145" s="30" t="s">
        <v>448</v>
      </c>
      <c r="AB145" s="30" t="s">
        <v>447</v>
      </c>
      <c r="AC145" s="30" t="str">
        <f t="shared" ref="AC145:AC204" si="50">IF(AA145=Q145, "", "MISMATCH")</f>
        <v/>
      </c>
    </row>
    <row r="146" spans="1:29" customFormat="1" x14ac:dyDescent="0.25">
      <c r="A146" s="30"/>
      <c r="B146" s="38" t="s">
        <v>449</v>
      </c>
      <c r="C146" s="30" t="s">
        <v>19</v>
      </c>
      <c r="D146" s="30"/>
      <c r="E146" s="37">
        <f t="shared" ca="1" si="48"/>
        <v>2</v>
      </c>
      <c r="F146" s="37">
        <f t="shared" ca="1" si="48"/>
        <v>2</v>
      </c>
      <c r="G146" s="37">
        <f t="shared" ca="1" si="48"/>
        <v>2</v>
      </c>
      <c r="H146" s="37">
        <f t="shared" ca="1" si="48"/>
        <v>2</v>
      </c>
      <c r="I146" s="37">
        <f t="shared" ca="1" si="48"/>
        <v>2</v>
      </c>
      <c r="J146" s="37">
        <f t="shared" ca="1" si="49"/>
        <v>2</v>
      </c>
      <c r="K146" s="37">
        <f t="shared" ca="1" si="49"/>
        <v>2</v>
      </c>
      <c r="L146" s="37">
        <f t="shared" ca="1" si="49"/>
        <v>2</v>
      </c>
      <c r="M146" s="37">
        <f t="shared" ca="1" si="49"/>
        <v>2</v>
      </c>
      <c r="N146" s="37">
        <f t="shared" ca="1" si="49"/>
        <v>2</v>
      </c>
      <c r="O146" s="53"/>
      <c r="P146" s="30"/>
      <c r="Q146" s="31" t="str">
        <f t="shared" si="39"/>
        <v>Kilkivan Town</v>
      </c>
      <c r="R146" s="35" t="s">
        <v>450</v>
      </c>
      <c r="S146" s="31" t="str">
        <f t="shared" ca="1" si="40"/>
        <v>KITO!$J$25:$T$25</v>
      </c>
      <c r="T146" s="31" t="str">
        <f t="shared" ca="1" si="41"/>
        <v>KITO!$U$25:$AQ$25</v>
      </c>
      <c r="U146" s="31" t="str">
        <f t="shared" ca="1" si="42"/>
        <v>KITO!$J$26:$T$26</v>
      </c>
      <c r="V146" s="31" t="str">
        <f t="shared" ca="1" si="43"/>
        <v>KITO!$U$26:$AQ$26</v>
      </c>
      <c r="W146" s="31"/>
      <c r="X146" s="31"/>
      <c r="Y146" s="31"/>
      <c r="Z146" s="31"/>
      <c r="AA146" s="30" t="s">
        <v>451</v>
      </c>
      <c r="AB146" s="30" t="s">
        <v>450</v>
      </c>
      <c r="AC146" s="30" t="str">
        <f t="shared" si="50"/>
        <v/>
      </c>
    </row>
    <row r="147" spans="1:29" customFormat="1" x14ac:dyDescent="0.25">
      <c r="A147" s="30"/>
      <c r="B147" s="38" t="s">
        <v>452</v>
      </c>
      <c r="C147" s="30" t="s">
        <v>19</v>
      </c>
      <c r="D147" s="30"/>
      <c r="E147" s="37">
        <f t="shared" ca="1" si="48"/>
        <v>7.5</v>
      </c>
      <c r="F147" s="37">
        <f t="shared" ca="1" si="48"/>
        <v>7.5</v>
      </c>
      <c r="G147" s="37">
        <f t="shared" ca="1" si="48"/>
        <v>7.5</v>
      </c>
      <c r="H147" s="37">
        <f t="shared" ca="1" si="48"/>
        <v>7.5</v>
      </c>
      <c r="I147" s="37">
        <f t="shared" ca="1" si="48"/>
        <v>7.5</v>
      </c>
      <c r="J147" s="37">
        <f t="shared" ca="1" si="49"/>
        <v>8.9</v>
      </c>
      <c r="K147" s="37">
        <f t="shared" ca="1" si="49"/>
        <v>8.9</v>
      </c>
      <c r="L147" s="37">
        <f t="shared" ca="1" si="49"/>
        <v>8.9</v>
      </c>
      <c r="M147" s="37">
        <f t="shared" ca="1" si="49"/>
        <v>8.9</v>
      </c>
      <c r="N147" s="37">
        <f t="shared" ca="1" si="49"/>
        <v>8.9</v>
      </c>
      <c r="O147" s="53"/>
      <c r="P147" s="30"/>
      <c r="Q147" s="31" t="str">
        <f t="shared" si="39"/>
        <v>Killarney</v>
      </c>
      <c r="R147" s="35" t="s">
        <v>453</v>
      </c>
      <c r="S147" s="31" t="str">
        <f t="shared" ca="1" si="40"/>
        <v>KILL!$J$25:$T$25</v>
      </c>
      <c r="T147" s="31" t="str">
        <f t="shared" ca="1" si="41"/>
        <v>KILL!$U$25:$AQ$25</v>
      </c>
      <c r="U147" s="31" t="str">
        <f t="shared" ca="1" si="42"/>
        <v>KILL!$J$26:$T$26</v>
      </c>
      <c r="V147" s="31" t="str">
        <f t="shared" ca="1" si="43"/>
        <v>KILL!$U$26:$AQ$26</v>
      </c>
      <c r="W147" s="31"/>
      <c r="X147" s="31"/>
      <c r="Y147" s="31"/>
      <c r="Z147" s="31"/>
      <c r="AA147" s="30" t="s">
        <v>454</v>
      </c>
      <c r="AB147" s="30" t="s">
        <v>453</v>
      </c>
      <c r="AC147" s="30" t="str">
        <f t="shared" si="50"/>
        <v/>
      </c>
    </row>
    <row r="148" spans="1:29" customFormat="1" x14ac:dyDescent="0.25">
      <c r="A148" s="30"/>
      <c r="B148" s="38" t="s">
        <v>455</v>
      </c>
      <c r="C148" s="30" t="s">
        <v>19</v>
      </c>
      <c r="D148" s="30"/>
      <c r="E148" s="37">
        <f t="shared" ca="1" si="48"/>
        <v>57.4</v>
      </c>
      <c r="F148" s="37">
        <f t="shared" ca="1" si="48"/>
        <v>57.4</v>
      </c>
      <c r="G148" s="37">
        <f t="shared" ca="1" si="48"/>
        <v>57.4</v>
      </c>
      <c r="H148" s="37">
        <f t="shared" ca="1" si="48"/>
        <v>57.4</v>
      </c>
      <c r="I148" s="37">
        <f t="shared" ca="1" si="48"/>
        <v>57.4</v>
      </c>
      <c r="J148" s="37">
        <f t="shared" ca="1" si="49"/>
        <v>64.7</v>
      </c>
      <c r="K148" s="37">
        <f t="shared" ca="1" si="49"/>
        <v>64.7</v>
      </c>
      <c r="L148" s="37">
        <f t="shared" ca="1" si="49"/>
        <v>64.7</v>
      </c>
      <c r="M148" s="37">
        <f t="shared" ca="1" si="49"/>
        <v>64.7</v>
      </c>
      <c r="N148" s="37">
        <f t="shared" ca="1" si="49"/>
        <v>64.7</v>
      </c>
      <c r="O148" s="53"/>
      <c r="P148" s="30"/>
      <c r="Q148" s="31" t="str">
        <f t="shared" si="39"/>
        <v>Kingaroy</v>
      </c>
      <c r="R148" s="35" t="s">
        <v>456</v>
      </c>
      <c r="S148" s="31" t="str">
        <f t="shared" ca="1" si="40"/>
        <v>KING!$J$25:$T$25</v>
      </c>
      <c r="T148" s="31" t="str">
        <f t="shared" ca="1" si="41"/>
        <v>KING!$U$25:$AQ$25</v>
      </c>
      <c r="U148" s="31" t="str">
        <f t="shared" ca="1" si="42"/>
        <v>KING!$J$26:$T$26</v>
      </c>
      <c r="V148" s="31" t="str">
        <f t="shared" ca="1" si="43"/>
        <v>KING!$U$26:$AQ$26</v>
      </c>
      <c r="W148" s="31"/>
      <c r="X148" s="31"/>
      <c r="Y148" s="31"/>
      <c r="Z148" s="31"/>
      <c r="AA148" s="30" t="s">
        <v>457</v>
      </c>
      <c r="AB148" s="30" t="s">
        <v>456</v>
      </c>
      <c r="AC148" s="30" t="str">
        <f t="shared" si="50"/>
        <v/>
      </c>
    </row>
    <row r="149" spans="1:29" customFormat="1" x14ac:dyDescent="0.25">
      <c r="A149" s="30"/>
      <c r="B149" s="38" t="s">
        <v>458</v>
      </c>
      <c r="C149" s="30" t="s">
        <v>19</v>
      </c>
      <c r="D149" s="30"/>
      <c r="E149" s="37">
        <f t="shared" ca="1" si="48"/>
        <v>9.6999999999999993</v>
      </c>
      <c r="F149" s="37">
        <f t="shared" ca="1" si="48"/>
        <v>9.6999999999999993</v>
      </c>
      <c r="G149" s="37">
        <f t="shared" ca="1" si="48"/>
        <v>9.6999999999999993</v>
      </c>
      <c r="H149" s="37">
        <f t="shared" ca="1" si="48"/>
        <v>9.6999999999999993</v>
      </c>
      <c r="I149" s="37">
        <f t="shared" ca="1" si="48"/>
        <v>9.6999999999999993</v>
      </c>
      <c r="J149" s="37">
        <f t="shared" ca="1" si="49"/>
        <v>10.9</v>
      </c>
      <c r="K149" s="37">
        <f t="shared" ca="1" si="49"/>
        <v>10.9</v>
      </c>
      <c r="L149" s="37">
        <f t="shared" ca="1" si="49"/>
        <v>10.9</v>
      </c>
      <c r="M149" s="37">
        <f t="shared" ca="1" si="49"/>
        <v>10.9</v>
      </c>
      <c r="N149" s="37">
        <f t="shared" ca="1" si="49"/>
        <v>10.9</v>
      </c>
      <c r="O149" s="53"/>
      <c r="P149" s="30"/>
      <c r="Q149" s="31" t="str">
        <f t="shared" si="39"/>
        <v>Kirknie</v>
      </c>
      <c r="R149" s="35" t="s">
        <v>459</v>
      </c>
      <c r="S149" s="31" t="str">
        <f t="shared" ca="1" si="40"/>
        <v>KIRK!$J$25:$T$25</v>
      </c>
      <c r="T149" s="31" t="str">
        <f t="shared" ca="1" si="41"/>
        <v>KIRK!$U$25:$AQ$25</v>
      </c>
      <c r="U149" s="31" t="str">
        <f t="shared" ca="1" si="42"/>
        <v>KIRK!$J$26:$T$26</v>
      </c>
      <c r="V149" s="31" t="str">
        <f t="shared" ca="1" si="43"/>
        <v>KIRK!$U$26:$AQ$26</v>
      </c>
      <c r="W149" s="31"/>
      <c r="X149" s="31"/>
      <c r="Y149" s="31"/>
      <c r="Z149" s="31"/>
      <c r="AA149" s="30" t="s">
        <v>460</v>
      </c>
      <c r="AB149" s="30" t="s">
        <v>459</v>
      </c>
      <c r="AC149" s="30" t="str">
        <f t="shared" si="50"/>
        <v/>
      </c>
    </row>
    <row r="150" spans="1:29" customFormat="1" x14ac:dyDescent="0.25">
      <c r="A150" s="30"/>
      <c r="B150" s="38" t="s">
        <v>461</v>
      </c>
      <c r="C150" s="30" t="s">
        <v>19</v>
      </c>
      <c r="D150" s="30"/>
      <c r="E150" s="37">
        <f t="shared" ca="1" si="48"/>
        <v>5</v>
      </c>
      <c r="F150" s="37">
        <f t="shared" ca="1" si="48"/>
        <v>5</v>
      </c>
      <c r="G150" s="37">
        <f t="shared" ca="1" si="48"/>
        <v>5</v>
      </c>
      <c r="H150" s="37">
        <f t="shared" ca="1" si="48"/>
        <v>5</v>
      </c>
      <c r="I150" s="37">
        <f t="shared" ca="1" si="48"/>
        <v>5</v>
      </c>
      <c r="J150" s="37">
        <f t="shared" ca="1" si="49"/>
        <v>5</v>
      </c>
      <c r="K150" s="37">
        <f t="shared" ca="1" si="49"/>
        <v>5</v>
      </c>
      <c r="L150" s="37">
        <f t="shared" ca="1" si="49"/>
        <v>5</v>
      </c>
      <c r="M150" s="37">
        <f t="shared" ca="1" si="49"/>
        <v>5</v>
      </c>
      <c r="N150" s="37">
        <f t="shared" ca="1" si="49"/>
        <v>5</v>
      </c>
      <c r="O150" s="53"/>
      <c r="P150" s="30"/>
      <c r="Q150" s="31" t="str">
        <f t="shared" si="39"/>
        <v>Kogan Creek</v>
      </c>
      <c r="R150" s="35" t="s">
        <v>462</v>
      </c>
      <c r="S150" s="31" t="str">
        <f t="shared" ca="1" si="40"/>
        <v>KOCR!$J$25:$T$25</v>
      </c>
      <c r="T150" s="31" t="str">
        <f t="shared" ca="1" si="41"/>
        <v>KOCR!$U$25:$AQ$25</v>
      </c>
      <c r="U150" s="31" t="str">
        <f t="shared" ca="1" si="42"/>
        <v>KOCR!$J$26:$T$26</v>
      </c>
      <c r="V150" s="31" t="str">
        <f t="shared" ca="1" si="43"/>
        <v>KOCR!$U$26:$AQ$26</v>
      </c>
      <c r="W150" s="31"/>
      <c r="X150" s="31"/>
      <c r="Y150" s="31"/>
      <c r="Z150" s="31"/>
      <c r="AA150" s="30" t="s">
        <v>463</v>
      </c>
      <c r="AB150" s="30" t="s">
        <v>462</v>
      </c>
      <c r="AC150" s="30" t="str">
        <f t="shared" si="50"/>
        <v/>
      </c>
    </row>
    <row r="151" spans="1:29" customFormat="1" x14ac:dyDescent="0.25">
      <c r="A151" s="30"/>
      <c r="B151" s="38" t="s">
        <v>464</v>
      </c>
      <c r="C151" s="30" t="s">
        <v>19</v>
      </c>
      <c r="D151" s="30"/>
      <c r="E151" s="37">
        <f t="shared" ca="1" si="48"/>
        <v>7</v>
      </c>
      <c r="F151" s="37">
        <f t="shared" ca="1" si="48"/>
        <v>7</v>
      </c>
      <c r="G151" s="37">
        <f t="shared" ca="1" si="48"/>
        <v>7</v>
      </c>
      <c r="H151" s="37">
        <f t="shared" ca="1" si="48"/>
        <v>7</v>
      </c>
      <c r="I151" s="37">
        <f t="shared" ca="1" si="48"/>
        <v>7</v>
      </c>
      <c r="J151" s="37">
        <f t="shared" ca="1" si="49"/>
        <v>7.5</v>
      </c>
      <c r="K151" s="37">
        <f t="shared" ca="1" si="49"/>
        <v>7.5</v>
      </c>
      <c r="L151" s="37">
        <f t="shared" ca="1" si="49"/>
        <v>7.5</v>
      </c>
      <c r="M151" s="37">
        <f t="shared" ca="1" si="49"/>
        <v>7.5</v>
      </c>
      <c r="N151" s="37">
        <f t="shared" ca="1" si="49"/>
        <v>7.5</v>
      </c>
      <c r="O151" s="53"/>
      <c r="P151" s="30"/>
      <c r="Q151" s="31" t="str">
        <f t="shared" si="39"/>
        <v>Koumala</v>
      </c>
      <c r="R151" s="35" t="s">
        <v>465</v>
      </c>
      <c r="S151" s="31" t="str">
        <f t="shared" ca="1" si="40"/>
        <v>KOUM!$J$25:$T$25</v>
      </c>
      <c r="T151" s="31" t="str">
        <f t="shared" ca="1" si="41"/>
        <v>KOUM!$U$25:$AQ$25</v>
      </c>
      <c r="U151" s="31" t="str">
        <f t="shared" ca="1" si="42"/>
        <v>KOUM!$J$26:$T$26</v>
      </c>
      <c r="V151" s="31" t="str">
        <f t="shared" ca="1" si="43"/>
        <v>KOUM!$U$26:$AQ$26</v>
      </c>
      <c r="W151" s="31"/>
      <c r="X151" s="31"/>
      <c r="Y151" s="31"/>
      <c r="Z151" s="31"/>
      <c r="AA151" s="30" t="s">
        <v>466</v>
      </c>
      <c r="AB151" s="30" t="s">
        <v>465</v>
      </c>
      <c r="AC151" s="30" t="str">
        <f t="shared" si="50"/>
        <v/>
      </c>
    </row>
    <row r="152" spans="1:29" customFormat="1" x14ac:dyDescent="0.25">
      <c r="A152" s="30"/>
      <c r="B152" s="38" t="s">
        <v>467</v>
      </c>
      <c r="C152" s="30" t="s">
        <v>19</v>
      </c>
      <c r="D152" s="30"/>
      <c r="E152" s="37">
        <f t="shared" ca="1" si="48"/>
        <v>17.600000000000001</v>
      </c>
      <c r="F152" s="37">
        <f t="shared" ca="1" si="48"/>
        <v>17.600000000000001</v>
      </c>
      <c r="G152" s="37">
        <f t="shared" ca="1" si="48"/>
        <v>17.600000000000001</v>
      </c>
      <c r="H152" s="37">
        <f t="shared" ca="1" si="48"/>
        <v>17.600000000000001</v>
      </c>
      <c r="I152" s="37">
        <f t="shared" ca="1" si="48"/>
        <v>17.600000000000001</v>
      </c>
      <c r="J152" s="37">
        <f t="shared" ca="1" si="49"/>
        <v>19</v>
      </c>
      <c r="K152" s="37">
        <f t="shared" ca="1" si="49"/>
        <v>19</v>
      </c>
      <c r="L152" s="37">
        <f t="shared" ca="1" si="49"/>
        <v>19</v>
      </c>
      <c r="M152" s="37">
        <f t="shared" ca="1" si="49"/>
        <v>19</v>
      </c>
      <c r="N152" s="37">
        <f t="shared" ca="1" si="49"/>
        <v>19</v>
      </c>
      <c r="O152" s="53"/>
      <c r="P152" s="30"/>
      <c r="Q152" s="31" t="str">
        <f t="shared" si="39"/>
        <v>Laguna Quays</v>
      </c>
      <c r="R152" s="35" t="s">
        <v>468</v>
      </c>
      <c r="S152" s="31" t="str">
        <f t="shared" ca="1" si="40"/>
        <v>LAQU!$J$25:$T$25</v>
      </c>
      <c r="T152" s="31" t="str">
        <f t="shared" ca="1" si="41"/>
        <v>LAQU!$U$25:$AQ$25</v>
      </c>
      <c r="U152" s="31" t="str">
        <f t="shared" ca="1" si="42"/>
        <v>LAQU!$J$26:$T$26</v>
      </c>
      <c r="V152" s="31" t="str">
        <f t="shared" ca="1" si="43"/>
        <v>LAQU!$U$26:$AQ$26</v>
      </c>
      <c r="W152" s="31"/>
      <c r="X152" s="31"/>
      <c r="Y152" s="31"/>
      <c r="Z152" s="31"/>
      <c r="AA152" s="30" t="s">
        <v>469</v>
      </c>
      <c r="AB152" s="30" t="s">
        <v>468</v>
      </c>
      <c r="AC152" s="30" t="str">
        <f t="shared" si="50"/>
        <v/>
      </c>
    </row>
    <row r="153" spans="1:29" customFormat="1" x14ac:dyDescent="0.25">
      <c r="A153" s="30"/>
      <c r="B153" s="38" t="s">
        <v>470</v>
      </c>
      <c r="C153" s="30" t="s">
        <v>59</v>
      </c>
      <c r="D153" s="30"/>
      <c r="E153" s="37">
        <f t="shared" ca="1" si="48"/>
        <v>49.8</v>
      </c>
      <c r="F153" s="37">
        <f t="shared" ca="1" si="48"/>
        <v>49.8</v>
      </c>
      <c r="G153" s="37">
        <f t="shared" ca="1" si="48"/>
        <v>49.8</v>
      </c>
      <c r="H153" s="37">
        <f t="shared" ca="1" si="48"/>
        <v>49.8</v>
      </c>
      <c r="I153" s="37">
        <f t="shared" ca="1" si="48"/>
        <v>49.8</v>
      </c>
      <c r="J153" s="37">
        <f t="shared" ca="1" si="49"/>
        <v>55.8</v>
      </c>
      <c r="K153" s="37">
        <f t="shared" ca="1" si="49"/>
        <v>55.8</v>
      </c>
      <c r="L153" s="37">
        <f t="shared" ca="1" si="49"/>
        <v>55.8</v>
      </c>
      <c r="M153" s="37">
        <f t="shared" ca="1" si="49"/>
        <v>55.8</v>
      </c>
      <c r="N153" s="37">
        <f t="shared" ca="1" si="49"/>
        <v>55.8</v>
      </c>
      <c r="O153" s="53"/>
      <c r="P153" s="30"/>
      <c r="Q153" s="31" t="str">
        <f t="shared" si="39"/>
        <v>Lakeland BSP</v>
      </c>
      <c r="R153" s="35" t="s">
        <v>471</v>
      </c>
      <c r="S153" s="31" t="str">
        <f t="shared" ca="1" si="40"/>
        <v>'T159'!$I$23:$S$23</v>
      </c>
      <c r="T153" s="31" t="str">
        <f t="shared" ca="1" si="41"/>
        <v>'T159'!$T$23:$AQ$23</v>
      </c>
      <c r="U153" s="31" t="str">
        <f t="shared" ca="1" si="42"/>
        <v>'T159'!$I$24:$S$24</v>
      </c>
      <c r="V153" s="31" t="str">
        <f t="shared" ca="1" si="43"/>
        <v>'T159'!$T$24:$AQ$24</v>
      </c>
      <c r="W153" s="31"/>
      <c r="X153" s="31"/>
      <c r="Y153" s="31"/>
      <c r="Z153" s="31"/>
      <c r="AA153" s="30" t="s">
        <v>472</v>
      </c>
      <c r="AB153" s="30" t="s">
        <v>471</v>
      </c>
      <c r="AC153" s="30" t="str">
        <f t="shared" si="50"/>
        <v/>
      </c>
    </row>
    <row r="154" spans="1:29" customFormat="1" x14ac:dyDescent="0.25">
      <c r="A154" s="30"/>
      <c r="B154" s="38" t="s">
        <v>473</v>
      </c>
      <c r="C154" s="30" t="s">
        <v>19</v>
      </c>
      <c r="D154" s="30"/>
      <c r="E154" s="37">
        <f t="shared" ref="E154:I163" ca="1" si="51">IF(AND($S154&lt;&gt;"", $U154&lt;&gt;"", $E$2&lt;&gt;"", $E$2&lt;&gt;"-"), IF(INDEX(INDIRECT($U154), MATCH(E$5, INDIRECT($S154), 0))&lt;&gt;"", IF(ISNUMBER(INDEX(INDIRECT($U154), MATCH(E$5, INDIRECT($S154), 0))), ROUND(INDEX(INDIRECT($U154), MATCH(E$5, INDIRECT($S154), 0)), 1), IF($E$2="Meets Security Standard", PROPER(INDEX(INDIRECT($U154), MATCH(E$5, INDIRECT($S154), 0))), INDEX(INDIRECT($U154), MATCH(E$5, INDIRECT($S154), 0)))), ""), "")</f>
        <v>16</v>
      </c>
      <c r="F154" s="37">
        <f t="shared" ca="1" si="51"/>
        <v>16</v>
      </c>
      <c r="G154" s="37">
        <f t="shared" ca="1" si="51"/>
        <v>16</v>
      </c>
      <c r="H154" s="37">
        <f t="shared" ca="1" si="51"/>
        <v>16</v>
      </c>
      <c r="I154" s="37">
        <f t="shared" ca="1" si="51"/>
        <v>16</v>
      </c>
      <c r="J154" s="37">
        <f t="shared" ref="J154:N163" ca="1" si="52">IF(AND($T154&lt;&gt;"", $V154&lt;&gt;"", $E$2&lt;&gt;"", $E$2&lt;&gt;"-"), IF(INDEX(INDIRECT($V154), MATCH(TEXT(J$5, "????"), INDIRECT($T154), 0))&lt;&gt;"", IF(INDEX(INDIRECT($V154), MATCH(TEXT(J$5, "????"), INDIRECT($T154), 0))&lt;&gt;"", IF(ISNUMBER(INDEX(INDIRECT($V154), MATCH(TEXT(J$5, "????"), INDIRECT($T154), 0))), ROUND(INDEX(INDIRECT($V154), MATCH(TEXT(J$5, "????"), INDIRECT($T154), 0)), 1), IF($E$2="Meets Security Standard", PROPER(INDEX(INDIRECT($V154), MATCH(TEXT(J$5, "????"), INDIRECT($T154), 0))), INDEX(INDIRECT($V154), MATCH(TEXT(J$5, "????"), INDIRECT($T154), 0)))), ""), ""), "")</f>
        <v>16</v>
      </c>
      <c r="K154" s="37">
        <f t="shared" ca="1" si="52"/>
        <v>16</v>
      </c>
      <c r="L154" s="37">
        <f t="shared" ca="1" si="52"/>
        <v>16</v>
      </c>
      <c r="M154" s="37">
        <f t="shared" ca="1" si="52"/>
        <v>16</v>
      </c>
      <c r="N154" s="37">
        <f t="shared" ca="1" si="52"/>
        <v>16</v>
      </c>
      <c r="O154" s="53"/>
      <c r="P154" s="30"/>
      <c r="Q154" s="31" t="str">
        <f t="shared" si="39"/>
        <v>Lakeland</v>
      </c>
      <c r="R154" s="35" t="s">
        <v>474</v>
      </c>
      <c r="S154" s="31" t="str">
        <f t="shared" ca="1" si="40"/>
        <v>LAKE!$J$25:$T$25</v>
      </c>
      <c r="T154" s="31" t="str">
        <f t="shared" ca="1" si="41"/>
        <v>LAKE!$U$25:$AQ$25</v>
      </c>
      <c r="U154" s="31" t="str">
        <f t="shared" ca="1" si="42"/>
        <v>LAKE!$J$26:$T$26</v>
      </c>
      <c r="V154" s="31" t="str">
        <f t="shared" ca="1" si="43"/>
        <v>LAKE!$U$26:$AQ$26</v>
      </c>
      <c r="W154" s="31"/>
      <c r="X154" s="31"/>
      <c r="Y154" s="31"/>
      <c r="Z154" s="31"/>
      <c r="AA154" s="30" t="s">
        <v>475</v>
      </c>
      <c r="AB154" s="30" t="s">
        <v>474</v>
      </c>
      <c r="AC154" s="30" t="str">
        <f t="shared" si="50"/>
        <v/>
      </c>
    </row>
    <row r="155" spans="1:29" customFormat="1" x14ac:dyDescent="0.25">
      <c r="A155" s="30"/>
      <c r="B155" s="38" t="s">
        <v>476</v>
      </c>
      <c r="C155" s="30" t="s">
        <v>19</v>
      </c>
      <c r="D155" s="30"/>
      <c r="E155" s="37">
        <f t="shared" ca="1" si="51"/>
        <v>45.9</v>
      </c>
      <c r="F155" s="37">
        <f t="shared" ca="1" si="51"/>
        <v>45.9</v>
      </c>
      <c r="G155" s="37">
        <f t="shared" ca="1" si="51"/>
        <v>45.9</v>
      </c>
      <c r="H155" s="37">
        <f t="shared" ca="1" si="51"/>
        <v>45.9</v>
      </c>
      <c r="I155" s="37">
        <f t="shared" ca="1" si="51"/>
        <v>45.9</v>
      </c>
      <c r="J155" s="37">
        <f t="shared" ca="1" si="52"/>
        <v>50.9</v>
      </c>
      <c r="K155" s="37">
        <f t="shared" ca="1" si="52"/>
        <v>50.9</v>
      </c>
      <c r="L155" s="37">
        <f t="shared" ca="1" si="52"/>
        <v>50.9</v>
      </c>
      <c r="M155" s="37">
        <f t="shared" ca="1" si="52"/>
        <v>50.9</v>
      </c>
      <c r="N155" s="37">
        <f t="shared" ca="1" si="52"/>
        <v>50.9</v>
      </c>
      <c r="O155" s="53"/>
      <c r="P155" s="30"/>
      <c r="Q155" s="31" t="str">
        <f t="shared" si="39"/>
        <v>Lakes Creek</v>
      </c>
      <c r="R155" s="35" t="s">
        <v>477</v>
      </c>
      <c r="S155" s="31" t="str">
        <f t="shared" ca="1" si="40"/>
        <v>LACR!$J$25:$T$25</v>
      </c>
      <c r="T155" s="31" t="str">
        <f t="shared" ca="1" si="41"/>
        <v>LACR!$U$25:$AQ$25</v>
      </c>
      <c r="U155" s="31" t="str">
        <f t="shared" ca="1" si="42"/>
        <v>LACR!$J$26:$T$26</v>
      </c>
      <c r="V155" s="31" t="str">
        <f t="shared" ca="1" si="43"/>
        <v>LACR!$U$26:$AQ$26</v>
      </c>
      <c r="W155" s="31"/>
      <c r="X155" s="31"/>
      <c r="Y155" s="31"/>
      <c r="Z155" s="31"/>
      <c r="AA155" s="30" t="s">
        <v>478</v>
      </c>
      <c r="AB155" s="30" t="s">
        <v>477</v>
      </c>
      <c r="AC155" s="30" t="str">
        <f t="shared" si="50"/>
        <v/>
      </c>
    </row>
    <row r="156" spans="1:29" customFormat="1" x14ac:dyDescent="0.25">
      <c r="A156" s="30"/>
      <c r="B156" s="38" t="s">
        <v>479</v>
      </c>
      <c r="C156" s="30" t="s">
        <v>19</v>
      </c>
      <c r="D156" s="30"/>
      <c r="E156" s="37">
        <f t="shared" ca="1" si="51"/>
        <v>8.1999999999999993</v>
      </c>
      <c r="F156" s="37">
        <f t="shared" ca="1" si="51"/>
        <v>8.1999999999999993</v>
      </c>
      <c r="G156" s="37">
        <f t="shared" ca="1" si="51"/>
        <v>8.1999999999999993</v>
      </c>
      <c r="H156" s="37">
        <f t="shared" ca="1" si="51"/>
        <v>8.1999999999999993</v>
      </c>
      <c r="I156" s="37">
        <f t="shared" ca="1" si="51"/>
        <v>8.1999999999999993</v>
      </c>
      <c r="J156" s="37">
        <f t="shared" ca="1" si="52"/>
        <v>8.6999999999999993</v>
      </c>
      <c r="K156" s="37">
        <f t="shared" ca="1" si="52"/>
        <v>8.6999999999999993</v>
      </c>
      <c r="L156" s="37">
        <f t="shared" ca="1" si="52"/>
        <v>8.6999999999999993</v>
      </c>
      <c r="M156" s="37">
        <f t="shared" ca="1" si="52"/>
        <v>8.6999999999999993</v>
      </c>
      <c r="N156" s="37">
        <f t="shared" ca="1" si="52"/>
        <v>8.6999999999999993</v>
      </c>
      <c r="O156" s="53"/>
      <c r="P156" s="30"/>
      <c r="Q156" s="31" t="str">
        <f t="shared" si="39"/>
        <v>Lannercost</v>
      </c>
      <c r="R156" s="35" t="s">
        <v>480</v>
      </c>
      <c r="S156" s="31" t="str">
        <f t="shared" ca="1" si="40"/>
        <v>LANN!$J$25:$T$25</v>
      </c>
      <c r="T156" s="31" t="str">
        <f t="shared" ca="1" si="41"/>
        <v>LANN!$U$25:$AQ$25</v>
      </c>
      <c r="U156" s="31" t="str">
        <f t="shared" ca="1" si="42"/>
        <v>LANN!$J$26:$T$26</v>
      </c>
      <c r="V156" s="31" t="str">
        <f t="shared" ca="1" si="43"/>
        <v>LANN!$U$26:$AQ$26</v>
      </c>
      <c r="W156" s="31"/>
      <c r="X156" s="31"/>
      <c r="Y156" s="31"/>
      <c r="Z156" s="31"/>
      <c r="AA156" s="30" t="s">
        <v>481</v>
      </c>
      <c r="AB156" s="30" t="s">
        <v>480</v>
      </c>
      <c r="AC156" s="30" t="str">
        <f t="shared" si="50"/>
        <v/>
      </c>
    </row>
    <row r="157" spans="1:29" customFormat="1" x14ac:dyDescent="0.25">
      <c r="A157" s="30"/>
      <c r="B157" s="38" t="s">
        <v>482</v>
      </c>
      <c r="C157" s="30" t="s">
        <v>19</v>
      </c>
      <c r="D157" s="30"/>
      <c r="E157" s="37">
        <f t="shared" ca="1" si="51"/>
        <v>2.2000000000000002</v>
      </c>
      <c r="F157" s="37">
        <f t="shared" ca="1" si="51"/>
        <v>2.2000000000000002</v>
      </c>
      <c r="G157" s="37">
        <f t="shared" ca="1" si="51"/>
        <v>2.2000000000000002</v>
      </c>
      <c r="H157" s="37">
        <f t="shared" ca="1" si="51"/>
        <v>2.2000000000000002</v>
      </c>
      <c r="I157" s="37">
        <f t="shared" ca="1" si="51"/>
        <v>2.2000000000000002</v>
      </c>
      <c r="J157" s="37">
        <f t="shared" ca="1" si="52"/>
        <v>2.2000000000000002</v>
      </c>
      <c r="K157" s="37">
        <f t="shared" ca="1" si="52"/>
        <v>2.2000000000000002</v>
      </c>
      <c r="L157" s="37">
        <f t="shared" ca="1" si="52"/>
        <v>2.2000000000000002</v>
      </c>
      <c r="M157" s="37">
        <f t="shared" ca="1" si="52"/>
        <v>2.2000000000000002</v>
      </c>
      <c r="N157" s="37">
        <f t="shared" ca="1" si="52"/>
        <v>2.2000000000000002</v>
      </c>
      <c r="O157" s="53"/>
      <c r="P157" s="30"/>
      <c r="Q157" s="31" t="str">
        <f t="shared" si="39"/>
        <v>Littlemore</v>
      </c>
      <c r="R157" s="35" t="s">
        <v>483</v>
      </c>
      <c r="S157" s="31" t="str">
        <f t="shared" ca="1" si="40"/>
        <v>LITT!$J$25:$T$25</v>
      </c>
      <c r="T157" s="31" t="str">
        <f t="shared" ca="1" si="41"/>
        <v>LITT!$U$25:$AQ$25</v>
      </c>
      <c r="U157" s="31" t="str">
        <f t="shared" ca="1" si="42"/>
        <v>LITT!$J$26:$T$26</v>
      </c>
      <c r="V157" s="31" t="str">
        <f t="shared" ca="1" si="43"/>
        <v>LITT!$U$26:$AQ$26</v>
      </c>
      <c r="W157" s="31"/>
      <c r="X157" s="31"/>
      <c r="Y157" s="31"/>
      <c r="Z157" s="31"/>
      <c r="AA157" s="30" t="s">
        <v>484</v>
      </c>
      <c r="AB157" s="30" t="s">
        <v>483</v>
      </c>
      <c r="AC157" s="30" t="str">
        <f t="shared" si="50"/>
        <v/>
      </c>
    </row>
    <row r="158" spans="1:29" customFormat="1" x14ac:dyDescent="0.25">
      <c r="A158" s="30"/>
      <c r="B158" s="38" t="s">
        <v>485</v>
      </c>
      <c r="C158" s="30" t="s">
        <v>19</v>
      </c>
      <c r="D158" s="30"/>
      <c r="E158" s="37">
        <f t="shared" ca="1" si="51"/>
        <v>24.4</v>
      </c>
      <c r="F158" s="37">
        <f t="shared" ca="1" si="51"/>
        <v>24.4</v>
      </c>
      <c r="G158" s="37">
        <f t="shared" ca="1" si="51"/>
        <v>24.4</v>
      </c>
      <c r="H158" s="37">
        <f t="shared" ca="1" si="51"/>
        <v>24.4</v>
      </c>
      <c r="I158" s="37">
        <f t="shared" ca="1" si="51"/>
        <v>24.4</v>
      </c>
      <c r="J158" s="37">
        <f t="shared" ca="1" si="52"/>
        <v>28.6</v>
      </c>
      <c r="K158" s="37">
        <f t="shared" ca="1" si="52"/>
        <v>28.6</v>
      </c>
      <c r="L158" s="37">
        <f t="shared" ca="1" si="52"/>
        <v>28.6</v>
      </c>
      <c r="M158" s="37">
        <f t="shared" ca="1" si="52"/>
        <v>28.6</v>
      </c>
      <c r="N158" s="37">
        <f t="shared" ca="1" si="52"/>
        <v>28.6</v>
      </c>
      <c r="O158" s="53"/>
      <c r="P158" s="30"/>
      <c r="Q158" s="31" t="str">
        <f t="shared" si="39"/>
        <v>Longreach</v>
      </c>
      <c r="R158" s="35" t="s">
        <v>486</v>
      </c>
      <c r="S158" s="31" t="str">
        <f t="shared" ca="1" si="40"/>
        <v>LONG!$J$25:$T$25</v>
      </c>
      <c r="T158" s="31" t="str">
        <f t="shared" ca="1" si="41"/>
        <v>LONG!$U$25:$AQ$25</v>
      </c>
      <c r="U158" s="31" t="str">
        <f t="shared" ca="1" si="42"/>
        <v>LONG!$J$26:$T$26</v>
      </c>
      <c r="V158" s="31" t="str">
        <f t="shared" ca="1" si="43"/>
        <v>LONG!$U$26:$AQ$26</v>
      </c>
      <c r="W158" s="31"/>
      <c r="X158" s="31"/>
      <c r="Y158" s="31"/>
      <c r="Z158" s="31"/>
      <c r="AA158" s="30" t="s">
        <v>487</v>
      </c>
      <c r="AB158" s="30" t="s">
        <v>486</v>
      </c>
      <c r="AC158" s="30" t="str">
        <f t="shared" si="50"/>
        <v/>
      </c>
    </row>
    <row r="159" spans="1:29" customFormat="1" x14ac:dyDescent="0.25">
      <c r="A159" s="30"/>
      <c r="B159" s="38" t="s">
        <v>488</v>
      </c>
      <c r="C159" s="30" t="s">
        <v>59</v>
      </c>
      <c r="D159" s="30"/>
      <c r="E159" s="37">
        <f t="shared" ca="1" si="51"/>
        <v>175.8</v>
      </c>
      <c r="F159" s="37">
        <f t="shared" ca="1" si="51"/>
        <v>175.8</v>
      </c>
      <c r="G159" s="37">
        <f t="shared" ca="1" si="51"/>
        <v>175.8</v>
      </c>
      <c r="H159" s="37">
        <f t="shared" ca="1" si="51"/>
        <v>175.8</v>
      </c>
      <c r="I159" s="37">
        <f t="shared" ca="1" si="51"/>
        <v>175.8</v>
      </c>
      <c r="J159" s="37">
        <f t="shared" ca="1" si="52"/>
        <v>185.2</v>
      </c>
      <c r="K159" s="37">
        <f t="shared" ca="1" si="52"/>
        <v>185.2</v>
      </c>
      <c r="L159" s="37">
        <f t="shared" ca="1" si="52"/>
        <v>185.2</v>
      </c>
      <c r="M159" s="37">
        <f t="shared" ca="1" si="52"/>
        <v>185.2</v>
      </c>
      <c r="N159" s="37">
        <f t="shared" ca="1" si="52"/>
        <v>185.2</v>
      </c>
      <c r="O159" s="53"/>
      <c r="P159" s="30"/>
      <c r="Q159" s="31" t="str">
        <f t="shared" si="39"/>
        <v>Louisa Creek BSP</v>
      </c>
      <c r="R159" s="35" t="s">
        <v>489</v>
      </c>
      <c r="S159" s="31" t="str">
        <f t="shared" ca="1" si="40"/>
        <v>'T176'!$I$23:$S$23</v>
      </c>
      <c r="T159" s="31" t="str">
        <f t="shared" ca="1" si="41"/>
        <v>'T176'!$T$23:$AQ$23</v>
      </c>
      <c r="U159" s="31" t="str">
        <f t="shared" ca="1" si="42"/>
        <v>'T176'!$I$24:$S$24</v>
      </c>
      <c r="V159" s="31" t="str">
        <f t="shared" ca="1" si="43"/>
        <v>'T176'!$T$24:$AQ$24</v>
      </c>
      <c r="W159" s="31"/>
      <c r="X159" s="31"/>
      <c r="Y159" s="31"/>
      <c r="Z159" s="31"/>
      <c r="AA159" s="30" t="s">
        <v>490</v>
      </c>
      <c r="AB159" s="30" t="s">
        <v>489</v>
      </c>
      <c r="AC159" s="30" t="str">
        <f t="shared" si="50"/>
        <v/>
      </c>
    </row>
    <row r="160" spans="1:29" customFormat="1" x14ac:dyDescent="0.25">
      <c r="A160" s="30"/>
      <c r="B160" s="38" t="s">
        <v>491</v>
      </c>
      <c r="C160" s="30" t="s">
        <v>19</v>
      </c>
      <c r="D160" s="30"/>
      <c r="E160" s="37">
        <f t="shared" ca="1" si="51"/>
        <v>7.4</v>
      </c>
      <c r="F160" s="37">
        <f t="shared" ca="1" si="51"/>
        <v>7.4</v>
      </c>
      <c r="G160" s="37">
        <f t="shared" ca="1" si="51"/>
        <v>7.4</v>
      </c>
      <c r="H160" s="37">
        <f t="shared" ca="1" si="51"/>
        <v>7.4</v>
      </c>
      <c r="I160" s="37">
        <f t="shared" ca="1" si="51"/>
        <v>7.4</v>
      </c>
      <c r="J160" s="37">
        <f t="shared" ca="1" si="52"/>
        <v>7.8</v>
      </c>
      <c r="K160" s="37">
        <f t="shared" ca="1" si="52"/>
        <v>7.8</v>
      </c>
      <c r="L160" s="37">
        <f t="shared" ca="1" si="52"/>
        <v>7.8</v>
      </c>
      <c r="M160" s="37">
        <f t="shared" ca="1" si="52"/>
        <v>7.8</v>
      </c>
      <c r="N160" s="37">
        <f t="shared" ca="1" si="52"/>
        <v>7.8</v>
      </c>
      <c r="O160" s="53"/>
      <c r="P160" s="30"/>
      <c r="Q160" s="31" t="str">
        <f t="shared" si="39"/>
        <v>Louisa Creek</v>
      </c>
      <c r="R160" s="35" t="s">
        <v>492</v>
      </c>
      <c r="S160" s="31" t="str">
        <f t="shared" ca="1" si="40"/>
        <v>LOCR!$J$25:$T$25</v>
      </c>
      <c r="T160" s="31" t="str">
        <f t="shared" ca="1" si="41"/>
        <v>LOCR!$U$25:$AQ$25</v>
      </c>
      <c r="U160" s="31" t="str">
        <f t="shared" ca="1" si="42"/>
        <v>LOCR!$J$26:$T$26</v>
      </c>
      <c r="V160" s="31" t="str">
        <f t="shared" ca="1" si="43"/>
        <v>LOCR!$U$26:$AQ$26</v>
      </c>
      <c r="W160" s="31"/>
      <c r="X160" s="31"/>
      <c r="Y160" s="31"/>
      <c r="Z160" s="31"/>
      <c r="AA160" s="30" t="s">
        <v>493</v>
      </c>
      <c r="AB160" s="30" t="s">
        <v>492</v>
      </c>
      <c r="AC160" s="30" t="str">
        <f t="shared" si="50"/>
        <v/>
      </c>
    </row>
    <row r="161" spans="1:29" customFormat="1" x14ac:dyDescent="0.25">
      <c r="A161" s="30"/>
      <c r="B161" s="38" t="s">
        <v>494</v>
      </c>
      <c r="C161" s="30" t="s">
        <v>19</v>
      </c>
      <c r="D161" s="30"/>
      <c r="E161" s="37">
        <f t="shared" ca="1" si="51"/>
        <v>5.9</v>
      </c>
      <c r="F161" s="37">
        <f t="shared" ca="1" si="51"/>
        <v>5.9</v>
      </c>
      <c r="G161" s="37">
        <f t="shared" ca="1" si="51"/>
        <v>5.9</v>
      </c>
      <c r="H161" s="37">
        <f t="shared" ca="1" si="51"/>
        <v>5.9</v>
      </c>
      <c r="I161" s="37">
        <f t="shared" ca="1" si="51"/>
        <v>5.9</v>
      </c>
      <c r="J161" s="37">
        <f t="shared" ca="1" si="52"/>
        <v>6</v>
      </c>
      <c r="K161" s="37">
        <f t="shared" ca="1" si="52"/>
        <v>6</v>
      </c>
      <c r="L161" s="37">
        <f t="shared" ca="1" si="52"/>
        <v>6</v>
      </c>
      <c r="M161" s="37">
        <f t="shared" ca="1" si="52"/>
        <v>6</v>
      </c>
      <c r="N161" s="37">
        <f t="shared" ca="1" si="52"/>
        <v>6</v>
      </c>
      <c r="O161" s="53"/>
      <c r="P161" s="30"/>
      <c r="Q161" s="31" t="str">
        <f t="shared" si="39"/>
        <v>Lucinda</v>
      </c>
      <c r="R161" s="35" t="s">
        <v>495</v>
      </c>
      <c r="S161" s="31" t="str">
        <f t="shared" ca="1" si="40"/>
        <v>LUCI!$J$25:$T$25</v>
      </c>
      <c r="T161" s="31" t="str">
        <f t="shared" ca="1" si="41"/>
        <v>LUCI!$U$25:$AQ$25</v>
      </c>
      <c r="U161" s="31" t="str">
        <f t="shared" ca="1" si="42"/>
        <v>LUCI!$J$26:$T$26</v>
      </c>
      <c r="V161" s="31" t="str">
        <f t="shared" ca="1" si="43"/>
        <v>LUCI!$U$26:$AQ$26</v>
      </c>
      <c r="W161" s="31"/>
      <c r="X161" s="31"/>
      <c r="Y161" s="31"/>
      <c r="Z161" s="31"/>
      <c r="AA161" s="30" t="s">
        <v>496</v>
      </c>
      <c r="AB161" s="30" t="s">
        <v>495</v>
      </c>
      <c r="AC161" s="30" t="str">
        <f t="shared" si="50"/>
        <v/>
      </c>
    </row>
    <row r="162" spans="1:29" customFormat="1" x14ac:dyDescent="0.25">
      <c r="A162" s="30"/>
      <c r="B162" s="38" t="s">
        <v>497</v>
      </c>
      <c r="C162" s="30" t="s">
        <v>19</v>
      </c>
      <c r="D162" s="30"/>
      <c r="E162" s="37">
        <f t="shared" ca="1" si="51"/>
        <v>1.1000000000000001</v>
      </c>
      <c r="F162" s="37">
        <f t="shared" ca="1" si="51"/>
        <v>1.1000000000000001</v>
      </c>
      <c r="G162" s="37">
        <f t="shared" ca="1" si="51"/>
        <v>1.1000000000000001</v>
      </c>
      <c r="H162" s="37">
        <f t="shared" ca="1" si="51"/>
        <v>1.1000000000000001</v>
      </c>
      <c r="I162" s="37">
        <f t="shared" ca="1" si="51"/>
        <v>1.1000000000000001</v>
      </c>
      <c r="J162" s="37">
        <f t="shared" ca="1" si="52"/>
        <v>1.1000000000000001</v>
      </c>
      <c r="K162" s="37">
        <f t="shared" ca="1" si="52"/>
        <v>1.1000000000000001</v>
      </c>
      <c r="L162" s="37">
        <f t="shared" ca="1" si="52"/>
        <v>1.1000000000000001</v>
      </c>
      <c r="M162" s="37">
        <f t="shared" ca="1" si="52"/>
        <v>1.1000000000000001</v>
      </c>
      <c r="N162" s="37">
        <f t="shared" ca="1" si="52"/>
        <v>1.1000000000000001</v>
      </c>
      <c r="O162" s="53"/>
      <c r="P162" s="30"/>
      <c r="Q162" s="31" t="str">
        <f t="shared" si="39"/>
        <v>Lyndley Lane</v>
      </c>
      <c r="R162" s="35" t="s">
        <v>498</v>
      </c>
      <c r="S162" s="31" t="str">
        <f t="shared" ca="1" si="40"/>
        <v>LYLA!$J$25:$T$25</v>
      </c>
      <c r="T162" s="31" t="str">
        <f t="shared" ca="1" si="41"/>
        <v>LYLA!$U$25:$AQ$25</v>
      </c>
      <c r="U162" s="31" t="str">
        <f t="shared" ca="1" si="42"/>
        <v>LYLA!$J$26:$T$26</v>
      </c>
      <c r="V162" s="31" t="str">
        <f t="shared" ca="1" si="43"/>
        <v>LYLA!$U$26:$AQ$26</v>
      </c>
      <c r="W162" s="31"/>
      <c r="X162" s="31"/>
      <c r="Y162" s="31"/>
      <c r="Z162" s="31"/>
      <c r="AA162" s="30" t="s">
        <v>499</v>
      </c>
      <c r="AB162" s="30" t="s">
        <v>498</v>
      </c>
      <c r="AC162" s="30" t="str">
        <f t="shared" si="50"/>
        <v/>
      </c>
    </row>
    <row r="163" spans="1:29" customFormat="1" x14ac:dyDescent="0.25">
      <c r="A163" s="30"/>
      <c r="B163" s="38" t="s">
        <v>500</v>
      </c>
      <c r="C163" s="30" t="s">
        <v>19</v>
      </c>
      <c r="D163" s="30"/>
      <c r="E163" s="37">
        <f t="shared" ca="1" si="51"/>
        <v>89.6</v>
      </c>
      <c r="F163" s="37">
        <f t="shared" ca="1" si="51"/>
        <v>89.6</v>
      </c>
      <c r="G163" s="37">
        <f t="shared" ca="1" si="51"/>
        <v>89.6</v>
      </c>
      <c r="H163" s="37">
        <f t="shared" ca="1" si="51"/>
        <v>89.6</v>
      </c>
      <c r="I163" s="37">
        <f t="shared" ca="1" si="51"/>
        <v>89.6</v>
      </c>
      <c r="J163" s="37">
        <f t="shared" ca="1" si="52"/>
        <v>96</v>
      </c>
      <c r="K163" s="37">
        <f t="shared" ca="1" si="52"/>
        <v>96</v>
      </c>
      <c r="L163" s="37">
        <f t="shared" ca="1" si="52"/>
        <v>96</v>
      </c>
      <c r="M163" s="37">
        <f t="shared" ca="1" si="52"/>
        <v>96</v>
      </c>
      <c r="N163" s="37">
        <f t="shared" ca="1" si="52"/>
        <v>96</v>
      </c>
      <c r="O163" s="53"/>
      <c r="P163" s="30"/>
      <c r="Q163" s="31" t="str">
        <f t="shared" si="39"/>
        <v>Mackay City</v>
      </c>
      <c r="R163" s="35" t="s">
        <v>501</v>
      </c>
      <c r="S163" s="31" t="str">
        <f t="shared" ca="1" si="40"/>
        <v>MACT!$J$25:$T$25</v>
      </c>
      <c r="T163" s="31" t="str">
        <f t="shared" ca="1" si="41"/>
        <v>MACT!$U$25:$AQ$25</v>
      </c>
      <c r="U163" s="31" t="str">
        <f t="shared" ca="1" si="42"/>
        <v>MACT!$J$26:$T$26</v>
      </c>
      <c r="V163" s="31" t="str">
        <f t="shared" ca="1" si="43"/>
        <v>MACT!$U$26:$AQ$26</v>
      </c>
      <c r="W163" s="31"/>
      <c r="X163" s="31"/>
      <c r="Y163" s="31"/>
      <c r="Z163" s="31"/>
      <c r="AA163" s="30" t="s">
        <v>502</v>
      </c>
      <c r="AB163" s="30" t="s">
        <v>501</v>
      </c>
      <c r="AC163" s="30" t="str">
        <f t="shared" si="50"/>
        <v/>
      </c>
    </row>
    <row r="164" spans="1:29" customFormat="1" x14ac:dyDescent="0.25">
      <c r="A164" s="30"/>
      <c r="B164" s="38" t="s">
        <v>503</v>
      </c>
      <c r="C164" s="30" t="s">
        <v>19</v>
      </c>
      <c r="D164" s="30"/>
      <c r="E164" s="37">
        <f t="shared" ref="E164:I173" ca="1" si="53">IF(AND($S164&lt;&gt;"", $U164&lt;&gt;"", $E$2&lt;&gt;"", $E$2&lt;&gt;"-"), IF(INDEX(INDIRECT($U164), MATCH(E$5, INDIRECT($S164), 0))&lt;&gt;"", IF(ISNUMBER(INDEX(INDIRECT($U164), MATCH(E$5, INDIRECT($S164), 0))), ROUND(INDEX(INDIRECT($U164), MATCH(E$5, INDIRECT($S164), 0)), 1), IF($E$2="Meets Security Standard", PROPER(INDEX(INDIRECT($U164), MATCH(E$5, INDIRECT($S164), 0))), INDEX(INDIRECT($U164), MATCH(E$5, INDIRECT($S164), 0)))), ""), "")</f>
        <v>13.9</v>
      </c>
      <c r="F164" s="37">
        <f t="shared" ca="1" si="53"/>
        <v>13.9</v>
      </c>
      <c r="G164" s="37">
        <f t="shared" ca="1" si="53"/>
        <v>13.9</v>
      </c>
      <c r="H164" s="37">
        <f t="shared" ca="1" si="53"/>
        <v>13.9</v>
      </c>
      <c r="I164" s="37">
        <f t="shared" ca="1" si="53"/>
        <v>13.9</v>
      </c>
      <c r="J164" s="37">
        <f t="shared" ref="J164:N173" ca="1" si="54">IF(AND($T164&lt;&gt;"", $V164&lt;&gt;"", $E$2&lt;&gt;"", $E$2&lt;&gt;"-"), IF(INDEX(INDIRECT($V164), MATCH(TEXT(J$5, "????"), INDIRECT($T164), 0))&lt;&gt;"", IF(INDEX(INDIRECT($V164), MATCH(TEXT(J$5, "????"), INDIRECT($T164), 0))&lt;&gt;"", IF(ISNUMBER(INDEX(INDIRECT($V164), MATCH(TEXT(J$5, "????"), INDIRECT($T164), 0))), ROUND(INDEX(INDIRECT($V164), MATCH(TEXT(J$5, "????"), INDIRECT($T164), 0)), 1), IF($E$2="Meets Security Standard", PROPER(INDEX(INDIRECT($V164), MATCH(TEXT(J$5, "????"), INDIRECT($T164), 0))), INDEX(INDIRECT($V164), MATCH(TEXT(J$5, "????"), INDIRECT($T164), 0)))), ""), ""), "")</f>
        <v>13.9</v>
      </c>
      <c r="K164" s="37">
        <f t="shared" ca="1" si="54"/>
        <v>13.9</v>
      </c>
      <c r="L164" s="37">
        <f t="shared" ca="1" si="54"/>
        <v>13.9</v>
      </c>
      <c r="M164" s="37">
        <f t="shared" ca="1" si="54"/>
        <v>13.9</v>
      </c>
      <c r="N164" s="37">
        <f t="shared" ca="1" si="54"/>
        <v>13.9</v>
      </c>
      <c r="O164" s="53"/>
      <c r="P164" s="30"/>
      <c r="Q164" s="31" t="str">
        <f t="shared" si="39"/>
        <v>Macknade</v>
      </c>
      <c r="R164" s="35" t="s">
        <v>504</v>
      </c>
      <c r="S164" s="31" t="str">
        <f t="shared" ca="1" si="40"/>
        <v>MACN!$J$25:$T$25</v>
      </c>
      <c r="T164" s="31" t="str">
        <f t="shared" ca="1" si="41"/>
        <v>MACN!$U$25:$AQ$25</v>
      </c>
      <c r="U164" s="31" t="str">
        <f t="shared" ca="1" si="42"/>
        <v>MACN!$J$26:$T$26</v>
      </c>
      <c r="V164" s="31" t="str">
        <f t="shared" ca="1" si="43"/>
        <v>MACN!$U$26:$AQ$26</v>
      </c>
      <c r="W164" s="31"/>
      <c r="X164" s="31"/>
      <c r="Y164" s="31"/>
      <c r="Z164" s="31"/>
      <c r="AA164" s="30" t="s">
        <v>505</v>
      </c>
      <c r="AB164" s="30" t="s">
        <v>504</v>
      </c>
      <c r="AC164" s="30" t="str">
        <f t="shared" si="50"/>
        <v/>
      </c>
    </row>
    <row r="165" spans="1:29" customFormat="1" x14ac:dyDescent="0.25">
      <c r="A165" s="30"/>
      <c r="B165" s="38" t="s">
        <v>506</v>
      </c>
      <c r="C165" s="30" t="s">
        <v>19</v>
      </c>
      <c r="D165" s="30"/>
      <c r="E165" s="37">
        <f t="shared" ca="1" si="53"/>
        <v>23.8</v>
      </c>
      <c r="F165" s="37">
        <f t="shared" ca="1" si="53"/>
        <v>23.8</v>
      </c>
      <c r="G165" s="37">
        <f t="shared" ca="1" si="53"/>
        <v>23.8</v>
      </c>
      <c r="H165" s="37">
        <f t="shared" ca="1" si="53"/>
        <v>23.8</v>
      </c>
      <c r="I165" s="37">
        <f t="shared" ca="1" si="53"/>
        <v>23.8</v>
      </c>
      <c r="J165" s="37">
        <f t="shared" ca="1" si="54"/>
        <v>28.7</v>
      </c>
      <c r="K165" s="37">
        <f t="shared" ca="1" si="54"/>
        <v>28.7</v>
      </c>
      <c r="L165" s="37">
        <f t="shared" ca="1" si="54"/>
        <v>28.7</v>
      </c>
      <c r="M165" s="37">
        <f t="shared" ca="1" si="54"/>
        <v>28.7</v>
      </c>
      <c r="N165" s="37">
        <f t="shared" ca="1" si="54"/>
        <v>28.7</v>
      </c>
      <c r="O165" s="53"/>
      <c r="P165" s="30"/>
      <c r="Q165" s="31" t="str">
        <f t="shared" si="39"/>
        <v>Malchi</v>
      </c>
      <c r="R165" s="35" t="s">
        <v>507</v>
      </c>
      <c r="S165" s="31" t="str">
        <f t="shared" ca="1" si="40"/>
        <v>MALC!$J$25:$T$25</v>
      </c>
      <c r="T165" s="31" t="str">
        <f t="shared" ca="1" si="41"/>
        <v>MALC!$U$25:$AQ$25</v>
      </c>
      <c r="U165" s="31" t="str">
        <f t="shared" ca="1" si="42"/>
        <v>MALC!$J$26:$T$26</v>
      </c>
      <c r="V165" s="31" t="str">
        <f t="shared" ca="1" si="43"/>
        <v>MALC!$U$26:$AQ$26</v>
      </c>
      <c r="W165" s="31"/>
      <c r="X165" s="31"/>
      <c r="Y165" s="31"/>
      <c r="Z165" s="31"/>
      <c r="AA165" s="30" t="s">
        <v>508</v>
      </c>
      <c r="AB165" s="30" t="s">
        <v>507</v>
      </c>
      <c r="AC165" s="30" t="str">
        <f t="shared" si="50"/>
        <v/>
      </c>
    </row>
    <row r="166" spans="1:29" customFormat="1" x14ac:dyDescent="0.25">
      <c r="A166" s="30"/>
      <c r="B166" s="38" t="s">
        <v>509</v>
      </c>
      <c r="C166" s="30" t="s">
        <v>19</v>
      </c>
      <c r="D166" s="30"/>
      <c r="E166" s="37">
        <f t="shared" ca="1" si="53"/>
        <v>57.2</v>
      </c>
      <c r="F166" s="37">
        <f t="shared" ca="1" si="53"/>
        <v>57.2</v>
      </c>
      <c r="G166" s="37">
        <f t="shared" ca="1" si="53"/>
        <v>57.2</v>
      </c>
      <c r="H166" s="37">
        <f t="shared" ca="1" si="53"/>
        <v>57.2</v>
      </c>
      <c r="I166" s="37">
        <f t="shared" ca="1" si="53"/>
        <v>57.2</v>
      </c>
      <c r="J166" s="37">
        <f t="shared" ca="1" si="54"/>
        <v>63.6</v>
      </c>
      <c r="K166" s="37">
        <f t="shared" ca="1" si="54"/>
        <v>63.6</v>
      </c>
      <c r="L166" s="37">
        <f t="shared" ca="1" si="54"/>
        <v>63.6</v>
      </c>
      <c r="M166" s="37">
        <f t="shared" ca="1" si="54"/>
        <v>63.6</v>
      </c>
      <c r="N166" s="37">
        <f t="shared" ca="1" si="54"/>
        <v>63.6</v>
      </c>
      <c r="O166" s="53"/>
      <c r="P166" s="30"/>
      <c r="Q166" s="31" t="str">
        <f t="shared" si="39"/>
        <v>Mareeba</v>
      </c>
      <c r="R166" s="35" t="s">
        <v>510</v>
      </c>
      <c r="S166" s="31" t="str">
        <f t="shared" ca="1" si="40"/>
        <v>MARE!$J$25:$T$25</v>
      </c>
      <c r="T166" s="31" t="str">
        <f t="shared" ca="1" si="41"/>
        <v>MARE!$U$25:$AQ$25</v>
      </c>
      <c r="U166" s="31" t="str">
        <f t="shared" ca="1" si="42"/>
        <v>MARE!$J$26:$T$26</v>
      </c>
      <c r="V166" s="31" t="str">
        <f t="shared" ca="1" si="43"/>
        <v>MARE!$U$26:$AQ$26</v>
      </c>
      <c r="W166" s="31"/>
      <c r="X166" s="31"/>
      <c r="Y166" s="31"/>
      <c r="Z166" s="31"/>
      <c r="AA166" s="30" t="s">
        <v>511</v>
      </c>
      <c r="AB166" s="30" t="s">
        <v>510</v>
      </c>
      <c r="AC166" s="30" t="str">
        <f t="shared" si="50"/>
        <v/>
      </c>
    </row>
    <row r="167" spans="1:29" customFormat="1" x14ac:dyDescent="0.25">
      <c r="A167" s="30"/>
      <c r="B167" s="38" t="s">
        <v>512</v>
      </c>
      <c r="C167" s="30" t="s">
        <v>19</v>
      </c>
      <c r="D167" s="30"/>
      <c r="E167" s="37">
        <f t="shared" ca="1" si="53"/>
        <v>15</v>
      </c>
      <c r="F167" s="37">
        <f t="shared" ca="1" si="53"/>
        <v>15</v>
      </c>
      <c r="G167" s="37">
        <f t="shared" ca="1" si="53"/>
        <v>15</v>
      </c>
      <c r="H167" s="37">
        <f t="shared" ca="1" si="53"/>
        <v>15</v>
      </c>
      <c r="I167" s="37">
        <f t="shared" ca="1" si="53"/>
        <v>15</v>
      </c>
      <c r="J167" s="37">
        <f t="shared" ca="1" si="54"/>
        <v>15</v>
      </c>
      <c r="K167" s="37">
        <f t="shared" ca="1" si="54"/>
        <v>15</v>
      </c>
      <c r="L167" s="37">
        <f t="shared" ca="1" si="54"/>
        <v>15</v>
      </c>
      <c r="M167" s="37">
        <f t="shared" ca="1" si="54"/>
        <v>15</v>
      </c>
      <c r="N167" s="37">
        <f t="shared" ca="1" si="54"/>
        <v>15</v>
      </c>
      <c r="O167" s="53"/>
      <c r="P167" s="30"/>
      <c r="Q167" s="31" t="str">
        <f t="shared" si="39"/>
        <v>Marian South</v>
      </c>
      <c r="R167" s="35" t="s">
        <v>513</v>
      </c>
      <c r="S167" s="31" t="str">
        <f t="shared" ca="1" si="40"/>
        <v>MASO!$J$25:$T$25</v>
      </c>
      <c r="T167" s="31" t="str">
        <f t="shared" ca="1" si="41"/>
        <v>MASO!$U$25:$AQ$25</v>
      </c>
      <c r="U167" s="31" t="str">
        <f t="shared" ca="1" si="42"/>
        <v>MASO!$J$26:$T$26</v>
      </c>
      <c r="V167" s="31" t="str">
        <f t="shared" ca="1" si="43"/>
        <v>MASO!$U$26:$AQ$26</v>
      </c>
      <c r="W167" s="31"/>
      <c r="X167" s="31"/>
      <c r="Y167" s="31"/>
      <c r="Z167" s="31"/>
      <c r="AA167" s="30" t="s">
        <v>514</v>
      </c>
      <c r="AB167" s="30" t="s">
        <v>513</v>
      </c>
      <c r="AC167" s="30" t="str">
        <f t="shared" si="50"/>
        <v/>
      </c>
    </row>
    <row r="168" spans="1:29" customFormat="1" x14ac:dyDescent="0.25">
      <c r="A168" s="30"/>
      <c r="B168" s="38" t="s">
        <v>515</v>
      </c>
      <c r="C168" s="30" t="s">
        <v>19</v>
      </c>
      <c r="D168" s="30"/>
      <c r="E168" s="37">
        <f t="shared" ca="1" si="53"/>
        <v>0.3</v>
      </c>
      <c r="F168" s="37">
        <f t="shared" ca="1" si="53"/>
        <v>0.3</v>
      </c>
      <c r="G168" s="37">
        <f t="shared" ca="1" si="53"/>
        <v>0.3</v>
      </c>
      <c r="H168" s="37">
        <f t="shared" ca="1" si="53"/>
        <v>0.3</v>
      </c>
      <c r="I168" s="37">
        <f t="shared" ca="1" si="53"/>
        <v>0.3</v>
      </c>
      <c r="J168" s="37">
        <f t="shared" ca="1" si="54"/>
        <v>0.3</v>
      </c>
      <c r="K168" s="37">
        <f t="shared" ca="1" si="54"/>
        <v>0.3</v>
      </c>
      <c r="L168" s="37">
        <f t="shared" ca="1" si="54"/>
        <v>0.3</v>
      </c>
      <c r="M168" s="37">
        <f t="shared" ca="1" si="54"/>
        <v>0.3</v>
      </c>
      <c r="N168" s="37">
        <f t="shared" ca="1" si="54"/>
        <v>0.3</v>
      </c>
      <c r="O168" s="53"/>
      <c r="P168" s="30"/>
      <c r="Q168" s="31" t="str">
        <f t="shared" si="39"/>
        <v>Mary Kathleen</v>
      </c>
      <c r="R168" s="35" t="s">
        <v>516</v>
      </c>
      <c r="S168" s="31" t="str">
        <f t="shared" ca="1" si="40"/>
        <v>MAKA!$J$25:$T$25</v>
      </c>
      <c r="T168" s="31" t="str">
        <f t="shared" ca="1" si="41"/>
        <v>MAKA!$U$25:$AQ$25</v>
      </c>
      <c r="U168" s="31" t="str">
        <f t="shared" ca="1" si="42"/>
        <v>MAKA!$J$26:$T$26</v>
      </c>
      <c r="V168" s="31" t="str">
        <f t="shared" ca="1" si="43"/>
        <v>MAKA!$U$26:$AQ$26</v>
      </c>
      <c r="W168" s="31"/>
      <c r="X168" s="31"/>
      <c r="Y168" s="31"/>
      <c r="Z168" s="31"/>
      <c r="AA168" s="30"/>
      <c r="AB168" s="30"/>
      <c r="AC168" s="30" t="str">
        <f t="shared" si="50"/>
        <v>MISMATCH</v>
      </c>
    </row>
    <row r="169" spans="1:29" customFormat="1" x14ac:dyDescent="0.25">
      <c r="A169" s="30"/>
      <c r="B169" s="38" t="s">
        <v>517</v>
      </c>
      <c r="C169" s="30" t="s">
        <v>59</v>
      </c>
      <c r="D169" s="30"/>
      <c r="E169" s="37">
        <f t="shared" ca="1" si="53"/>
        <v>356.1</v>
      </c>
      <c r="F169" s="37">
        <f t="shared" ca="1" si="53"/>
        <v>356.1</v>
      </c>
      <c r="G169" s="37">
        <f t="shared" ca="1" si="53"/>
        <v>356.1</v>
      </c>
      <c r="H169" s="37">
        <f t="shared" ca="1" si="53"/>
        <v>356.1</v>
      </c>
      <c r="I169" s="37">
        <f t="shared" ca="1" si="53"/>
        <v>356.1</v>
      </c>
      <c r="J169" s="37">
        <f t="shared" ca="1" si="54"/>
        <v>403.7</v>
      </c>
      <c r="K169" s="37">
        <f t="shared" ca="1" si="54"/>
        <v>403.7</v>
      </c>
      <c r="L169" s="37">
        <f t="shared" ca="1" si="54"/>
        <v>403.7</v>
      </c>
      <c r="M169" s="37">
        <f t="shared" ca="1" si="54"/>
        <v>403.7</v>
      </c>
      <c r="N169" s="37">
        <f t="shared" ca="1" si="54"/>
        <v>403.7</v>
      </c>
      <c r="O169" s="53"/>
      <c r="P169" s="30"/>
      <c r="Q169" s="31" t="str">
        <f t="shared" si="39"/>
        <v>Maryborough BSP</v>
      </c>
      <c r="R169" s="35" t="s">
        <v>518</v>
      </c>
      <c r="S169" s="31" t="str">
        <f t="shared" ca="1" si="40"/>
        <v>MARY!$I$23:$S$23</v>
      </c>
      <c r="T169" s="31" t="str">
        <f t="shared" ca="1" si="41"/>
        <v>MARY!$T$23:$AQ$23</v>
      </c>
      <c r="U169" s="31" t="str">
        <f t="shared" ca="1" si="42"/>
        <v>MARY!$I$24:$S$24</v>
      </c>
      <c r="V169" s="31" t="str">
        <f t="shared" ca="1" si="43"/>
        <v>MARY!$T$24:$AQ$24</v>
      </c>
      <c r="W169" s="31"/>
      <c r="X169" s="31"/>
      <c r="Y169" s="31"/>
      <c r="Z169" s="31"/>
      <c r="AA169" s="30" t="s">
        <v>519</v>
      </c>
      <c r="AB169" s="30" t="s">
        <v>518</v>
      </c>
      <c r="AC169" s="30" t="str">
        <f t="shared" si="50"/>
        <v/>
      </c>
    </row>
    <row r="170" spans="1:29" customFormat="1" x14ac:dyDescent="0.25">
      <c r="A170" s="30"/>
      <c r="B170" s="38" t="s">
        <v>520</v>
      </c>
      <c r="C170" s="30" t="s">
        <v>19</v>
      </c>
      <c r="D170" s="30"/>
      <c r="E170" s="37">
        <f t="shared" ca="1" si="53"/>
        <v>39.6</v>
      </c>
      <c r="F170" s="37">
        <f t="shared" ca="1" si="53"/>
        <v>39.6</v>
      </c>
      <c r="G170" s="37">
        <f t="shared" ca="1" si="53"/>
        <v>39.6</v>
      </c>
      <c r="H170" s="37">
        <f t="shared" ca="1" si="53"/>
        <v>39.6</v>
      </c>
      <c r="I170" s="37">
        <f t="shared" ca="1" si="53"/>
        <v>39.6</v>
      </c>
      <c r="J170" s="37">
        <f t="shared" ca="1" si="54"/>
        <v>42.7</v>
      </c>
      <c r="K170" s="37">
        <f t="shared" ca="1" si="54"/>
        <v>42.7</v>
      </c>
      <c r="L170" s="37">
        <f t="shared" ca="1" si="54"/>
        <v>42.7</v>
      </c>
      <c r="M170" s="37">
        <f t="shared" ca="1" si="54"/>
        <v>42.7</v>
      </c>
      <c r="N170" s="37">
        <f t="shared" ca="1" si="54"/>
        <v>42.7</v>
      </c>
      <c r="O170" s="53"/>
      <c r="P170" s="30"/>
      <c r="Q170" s="31" t="str">
        <f t="shared" si="39"/>
        <v>Maryborough City</v>
      </c>
      <c r="R170" s="35" t="s">
        <v>521</v>
      </c>
      <c r="S170" s="31" t="str">
        <f t="shared" ca="1" si="40"/>
        <v>MACI!$J$25:$T$25</v>
      </c>
      <c r="T170" s="31" t="str">
        <f t="shared" ca="1" si="41"/>
        <v>MACI!$U$25:$AQ$25</v>
      </c>
      <c r="U170" s="31" t="str">
        <f t="shared" ca="1" si="42"/>
        <v>MACI!$J$26:$T$26</v>
      </c>
      <c r="V170" s="31" t="str">
        <f t="shared" ca="1" si="43"/>
        <v>MACI!$U$26:$AQ$26</v>
      </c>
      <c r="W170" s="31"/>
      <c r="X170" s="31"/>
      <c r="Y170" s="31"/>
      <c r="Z170" s="31"/>
      <c r="AA170" s="30" t="s">
        <v>522</v>
      </c>
      <c r="AB170" s="30" t="s">
        <v>521</v>
      </c>
      <c r="AC170" s="30" t="str">
        <f t="shared" si="50"/>
        <v/>
      </c>
    </row>
    <row r="171" spans="1:29" customFormat="1" x14ac:dyDescent="0.25">
      <c r="A171" s="30"/>
      <c r="B171" s="38" t="s">
        <v>523</v>
      </c>
      <c r="C171" s="30" t="s">
        <v>19</v>
      </c>
      <c r="D171" s="30"/>
      <c r="E171" s="37">
        <f t="shared" ca="1" si="53"/>
        <v>76.3</v>
      </c>
      <c r="F171" s="37">
        <f t="shared" ca="1" si="53"/>
        <v>76.3</v>
      </c>
      <c r="G171" s="37">
        <f t="shared" ca="1" si="53"/>
        <v>76.3</v>
      </c>
      <c r="H171" s="37">
        <f t="shared" ca="1" si="53"/>
        <v>76.3</v>
      </c>
      <c r="I171" s="37">
        <f t="shared" ca="1" si="53"/>
        <v>76.3</v>
      </c>
      <c r="J171" s="37">
        <f t="shared" ca="1" si="54"/>
        <v>77.7</v>
      </c>
      <c r="K171" s="37">
        <f t="shared" ca="1" si="54"/>
        <v>77.7</v>
      </c>
      <c r="L171" s="37">
        <f t="shared" ca="1" si="54"/>
        <v>77.7</v>
      </c>
      <c r="M171" s="37">
        <f t="shared" ca="1" si="54"/>
        <v>77.7</v>
      </c>
      <c r="N171" s="37">
        <f t="shared" ca="1" si="54"/>
        <v>77.7</v>
      </c>
      <c r="O171" s="53"/>
      <c r="P171" s="30"/>
      <c r="Q171" s="31" t="str">
        <f t="shared" si="39"/>
        <v>Max Fulton</v>
      </c>
      <c r="R171" s="35" t="s">
        <v>524</v>
      </c>
      <c r="S171" s="31" t="str">
        <f t="shared" ca="1" si="40"/>
        <v>MAFU!$J$25:$T$25</v>
      </c>
      <c r="T171" s="31" t="str">
        <f t="shared" ca="1" si="41"/>
        <v>MAFU!$U$25:$AQ$25</v>
      </c>
      <c r="U171" s="31" t="str">
        <f t="shared" ca="1" si="42"/>
        <v>MAFU!$J$26:$T$26</v>
      </c>
      <c r="V171" s="31" t="str">
        <f t="shared" ca="1" si="43"/>
        <v>MAFU!$U$26:$AQ$26</v>
      </c>
      <c r="W171" s="31"/>
      <c r="X171" s="31"/>
      <c r="Y171" s="31"/>
      <c r="Z171" s="31"/>
      <c r="AA171" s="30" t="s">
        <v>525</v>
      </c>
      <c r="AB171" s="30" t="s">
        <v>524</v>
      </c>
      <c r="AC171" s="30" t="str">
        <f t="shared" si="50"/>
        <v/>
      </c>
    </row>
    <row r="172" spans="1:29" customFormat="1" x14ac:dyDescent="0.25">
      <c r="A172" s="30"/>
      <c r="B172" s="38" t="s">
        <v>526</v>
      </c>
      <c r="C172" s="30" t="s">
        <v>19</v>
      </c>
      <c r="D172" s="30"/>
      <c r="E172" s="37">
        <f t="shared" ca="1" si="53"/>
        <v>15.1</v>
      </c>
      <c r="F172" s="37">
        <f t="shared" ca="1" si="53"/>
        <v>15.1</v>
      </c>
      <c r="G172" s="37">
        <f t="shared" ca="1" si="53"/>
        <v>15.1</v>
      </c>
      <c r="H172" s="37">
        <f t="shared" ca="1" si="53"/>
        <v>15.1</v>
      </c>
      <c r="I172" s="37">
        <f t="shared" ca="1" si="53"/>
        <v>15.1</v>
      </c>
      <c r="J172" s="37">
        <f t="shared" ca="1" si="54"/>
        <v>15.1</v>
      </c>
      <c r="K172" s="37">
        <f t="shared" ca="1" si="54"/>
        <v>15.1</v>
      </c>
      <c r="L172" s="37">
        <f t="shared" ca="1" si="54"/>
        <v>15.1</v>
      </c>
      <c r="M172" s="37">
        <f t="shared" ca="1" si="54"/>
        <v>15.1</v>
      </c>
      <c r="N172" s="37">
        <f t="shared" ca="1" si="54"/>
        <v>15.1</v>
      </c>
      <c r="O172" s="53"/>
      <c r="P172" s="30"/>
      <c r="Q172" s="31" t="str">
        <f t="shared" si="39"/>
        <v>McKinley Creek</v>
      </c>
      <c r="R172" s="35" t="s">
        <v>527</v>
      </c>
      <c r="S172" s="31" t="str">
        <f t="shared" ca="1" si="40"/>
        <v>MCCR!$J$25:$T$25</v>
      </c>
      <c r="T172" s="31" t="str">
        <f t="shared" ca="1" si="41"/>
        <v>MCCR!$U$25:$AQ$25</v>
      </c>
      <c r="U172" s="31" t="str">
        <f t="shared" ca="1" si="42"/>
        <v>MCCR!$J$26:$T$26</v>
      </c>
      <c r="V172" s="31" t="str">
        <f t="shared" ca="1" si="43"/>
        <v>MCCR!$U$26:$AQ$26</v>
      </c>
      <c r="W172" s="31"/>
      <c r="X172" s="31"/>
      <c r="Y172" s="31"/>
      <c r="Z172" s="31"/>
      <c r="AA172" s="30" t="s">
        <v>528</v>
      </c>
      <c r="AB172" s="30" t="s">
        <v>527</v>
      </c>
      <c r="AC172" s="30" t="str">
        <f t="shared" si="50"/>
        <v/>
      </c>
    </row>
    <row r="173" spans="1:29" customFormat="1" x14ac:dyDescent="0.25">
      <c r="A173" s="30"/>
      <c r="B173" s="38" t="s">
        <v>529</v>
      </c>
      <c r="C173" s="30" t="s">
        <v>19</v>
      </c>
      <c r="D173" s="30"/>
      <c r="E173" s="37">
        <f t="shared" ca="1" si="53"/>
        <v>15.9</v>
      </c>
      <c r="F173" s="37">
        <f t="shared" ca="1" si="53"/>
        <v>15.9</v>
      </c>
      <c r="G173" s="37">
        <f t="shared" ca="1" si="53"/>
        <v>15.9</v>
      </c>
      <c r="H173" s="37">
        <f t="shared" ca="1" si="53"/>
        <v>15.9</v>
      </c>
      <c r="I173" s="37">
        <f t="shared" ca="1" si="53"/>
        <v>15.9</v>
      </c>
      <c r="J173" s="37">
        <f t="shared" ca="1" si="54"/>
        <v>17.3</v>
      </c>
      <c r="K173" s="37">
        <f t="shared" ca="1" si="54"/>
        <v>17.3</v>
      </c>
      <c r="L173" s="37">
        <f t="shared" ca="1" si="54"/>
        <v>17.3</v>
      </c>
      <c r="M173" s="37">
        <f t="shared" ca="1" si="54"/>
        <v>17.3</v>
      </c>
      <c r="N173" s="37">
        <f t="shared" ca="1" si="54"/>
        <v>17.3</v>
      </c>
      <c r="O173" s="53"/>
      <c r="P173" s="30"/>
      <c r="Q173" s="31" t="str">
        <f t="shared" si="39"/>
        <v>Meadowvale</v>
      </c>
      <c r="R173" s="35" t="s">
        <v>530</v>
      </c>
      <c r="S173" s="31" t="str">
        <f t="shared" ca="1" si="40"/>
        <v>MEAD!$J$25:$T$25</v>
      </c>
      <c r="T173" s="31" t="str">
        <f t="shared" ca="1" si="41"/>
        <v>MEAD!$U$25:$AQ$25</v>
      </c>
      <c r="U173" s="31" t="str">
        <f t="shared" ca="1" si="42"/>
        <v>MEAD!$J$26:$T$26</v>
      </c>
      <c r="V173" s="31" t="str">
        <f t="shared" ca="1" si="43"/>
        <v>MEAD!$U$26:$AQ$26</v>
      </c>
      <c r="W173" s="31"/>
      <c r="X173" s="31"/>
      <c r="Y173" s="31"/>
      <c r="Z173" s="31"/>
      <c r="AA173" s="30" t="s">
        <v>531</v>
      </c>
      <c r="AB173" s="30" t="s">
        <v>530</v>
      </c>
      <c r="AC173" s="30" t="str">
        <f t="shared" si="50"/>
        <v/>
      </c>
    </row>
    <row r="174" spans="1:29" customFormat="1" x14ac:dyDescent="0.25">
      <c r="A174" s="30"/>
      <c r="B174" s="38" t="s">
        <v>532</v>
      </c>
      <c r="C174" s="30" t="s">
        <v>19</v>
      </c>
      <c r="D174" s="30"/>
      <c r="E174" s="37">
        <f t="shared" ref="E174:I183" ca="1" si="55">IF(AND($S174&lt;&gt;"", $U174&lt;&gt;"", $E$2&lt;&gt;"", $E$2&lt;&gt;"-"), IF(INDEX(INDIRECT($U174), MATCH(E$5, INDIRECT($S174), 0))&lt;&gt;"", IF(ISNUMBER(INDEX(INDIRECT($U174), MATCH(E$5, INDIRECT($S174), 0))), ROUND(INDEX(INDIRECT($U174), MATCH(E$5, INDIRECT($S174), 0)), 1), IF($E$2="Meets Security Standard", PROPER(INDEX(INDIRECT($U174), MATCH(E$5, INDIRECT($S174), 0))), INDEX(INDIRECT($U174), MATCH(E$5, INDIRECT($S174), 0)))), ""), "")</f>
        <v>1</v>
      </c>
      <c r="F174" s="37">
        <f t="shared" ca="1" si="55"/>
        <v>1</v>
      </c>
      <c r="G174" s="37">
        <f t="shared" ca="1" si="55"/>
        <v>1</v>
      </c>
      <c r="H174" s="37">
        <f t="shared" ca="1" si="55"/>
        <v>1</v>
      </c>
      <c r="I174" s="37">
        <f t="shared" ca="1" si="55"/>
        <v>1</v>
      </c>
      <c r="J174" s="37">
        <f t="shared" ref="J174:N183" ca="1" si="56">IF(AND($T174&lt;&gt;"", $V174&lt;&gt;"", $E$2&lt;&gt;"", $E$2&lt;&gt;"-"), IF(INDEX(INDIRECT($V174), MATCH(TEXT(J$5, "????"), INDIRECT($T174), 0))&lt;&gt;"", IF(INDEX(INDIRECT($V174), MATCH(TEXT(J$5, "????"), INDIRECT($T174), 0))&lt;&gt;"", IF(ISNUMBER(INDEX(INDIRECT($V174), MATCH(TEXT(J$5, "????"), INDIRECT($T174), 0))), ROUND(INDEX(INDIRECT($V174), MATCH(TEXT(J$5, "????"), INDIRECT($T174), 0)), 1), IF($E$2="Meets Security Standard", PROPER(INDEX(INDIRECT($V174), MATCH(TEXT(J$5, "????"), INDIRECT($T174), 0))), INDEX(INDIRECT($V174), MATCH(TEXT(J$5, "????"), INDIRECT($T174), 0)))), ""), ""), "")</f>
        <v>1.1000000000000001</v>
      </c>
      <c r="K174" s="37">
        <f t="shared" ca="1" si="56"/>
        <v>1.1000000000000001</v>
      </c>
      <c r="L174" s="37">
        <f t="shared" ca="1" si="56"/>
        <v>1.1000000000000001</v>
      </c>
      <c r="M174" s="37">
        <f t="shared" ca="1" si="56"/>
        <v>1.1000000000000001</v>
      </c>
      <c r="N174" s="37">
        <f t="shared" ca="1" si="56"/>
        <v>1.1000000000000001</v>
      </c>
      <c r="O174" s="53"/>
      <c r="P174" s="30"/>
      <c r="Q174" s="31" t="str">
        <f t="shared" si="39"/>
        <v>Meandarra</v>
      </c>
      <c r="R174" s="35" t="s">
        <v>533</v>
      </c>
      <c r="S174" s="31" t="str">
        <f t="shared" ca="1" si="40"/>
        <v>MEAN!$J$25:$T$25</v>
      </c>
      <c r="T174" s="31" t="str">
        <f t="shared" ca="1" si="41"/>
        <v>MEAN!$U$25:$AQ$25</v>
      </c>
      <c r="U174" s="31" t="str">
        <f t="shared" ca="1" si="42"/>
        <v>MEAN!$J$26:$T$26</v>
      </c>
      <c r="V174" s="31" t="str">
        <f t="shared" ca="1" si="43"/>
        <v>MEAN!$U$26:$AQ$26</v>
      </c>
      <c r="W174" s="31"/>
      <c r="X174" s="31"/>
      <c r="Y174" s="31"/>
      <c r="Z174" s="31"/>
      <c r="AA174" s="30" t="s">
        <v>534</v>
      </c>
      <c r="AB174" s="30" t="s">
        <v>533</v>
      </c>
      <c r="AC174" s="30" t="str">
        <f t="shared" si="50"/>
        <v/>
      </c>
    </row>
    <row r="175" spans="1:29" customFormat="1" x14ac:dyDescent="0.25">
      <c r="A175" s="30"/>
      <c r="B175" s="38" t="s">
        <v>535</v>
      </c>
      <c r="C175" s="30" t="s">
        <v>19</v>
      </c>
      <c r="D175" s="30"/>
      <c r="E175" s="37">
        <f t="shared" ca="1" si="55"/>
        <v>5</v>
      </c>
      <c r="F175" s="37">
        <f t="shared" ca="1" si="55"/>
        <v>5</v>
      </c>
      <c r="G175" s="37">
        <f t="shared" ca="1" si="55"/>
        <v>5</v>
      </c>
      <c r="H175" s="37">
        <f t="shared" ca="1" si="55"/>
        <v>5</v>
      </c>
      <c r="I175" s="37">
        <f t="shared" ca="1" si="55"/>
        <v>5</v>
      </c>
      <c r="J175" s="37">
        <f t="shared" ca="1" si="56"/>
        <v>5.7</v>
      </c>
      <c r="K175" s="37">
        <f t="shared" ca="1" si="56"/>
        <v>5.7</v>
      </c>
      <c r="L175" s="37">
        <f t="shared" ca="1" si="56"/>
        <v>5.7</v>
      </c>
      <c r="M175" s="37">
        <f t="shared" ca="1" si="56"/>
        <v>5.7</v>
      </c>
      <c r="N175" s="37">
        <f t="shared" ca="1" si="56"/>
        <v>5.7</v>
      </c>
      <c r="O175" s="53"/>
      <c r="P175" s="30"/>
      <c r="Q175" s="31" t="str">
        <f t="shared" si="39"/>
        <v>Melrose</v>
      </c>
      <c r="R175" s="35" t="s">
        <v>536</v>
      </c>
      <c r="S175" s="31" t="str">
        <f t="shared" ca="1" si="40"/>
        <v>MELR!$J$25:$T$25</v>
      </c>
      <c r="T175" s="31" t="str">
        <f t="shared" ca="1" si="41"/>
        <v>MELR!$U$25:$AQ$25</v>
      </c>
      <c r="U175" s="31" t="str">
        <f t="shared" ca="1" si="42"/>
        <v>MELR!$J$26:$T$26</v>
      </c>
      <c r="V175" s="31" t="str">
        <f t="shared" ca="1" si="43"/>
        <v>MELR!$U$26:$AQ$26</v>
      </c>
      <c r="W175" s="31"/>
      <c r="X175" s="31"/>
      <c r="Y175" s="31"/>
      <c r="Z175" s="31"/>
      <c r="AA175" s="30"/>
      <c r="AB175" s="30"/>
      <c r="AC175" s="30" t="str">
        <f t="shared" si="50"/>
        <v>MISMATCH</v>
      </c>
    </row>
    <row r="176" spans="1:29" customFormat="1" x14ac:dyDescent="0.25">
      <c r="A176" s="30"/>
      <c r="B176" s="38" t="s">
        <v>537</v>
      </c>
      <c r="C176" s="30" t="s">
        <v>19</v>
      </c>
      <c r="D176" s="30"/>
      <c r="E176" s="37">
        <f t="shared" ca="1" si="55"/>
        <v>8.1</v>
      </c>
      <c r="F176" s="37">
        <f t="shared" ca="1" si="55"/>
        <v>8.1</v>
      </c>
      <c r="G176" s="37">
        <f t="shared" ca="1" si="55"/>
        <v>8.1</v>
      </c>
      <c r="H176" s="37">
        <f t="shared" ca="1" si="55"/>
        <v>8.1</v>
      </c>
      <c r="I176" s="37">
        <f t="shared" ca="1" si="55"/>
        <v>8.1</v>
      </c>
      <c r="J176" s="37">
        <f t="shared" ca="1" si="56"/>
        <v>8.3000000000000007</v>
      </c>
      <c r="K176" s="37">
        <f t="shared" ca="1" si="56"/>
        <v>8.3000000000000007</v>
      </c>
      <c r="L176" s="37">
        <f t="shared" ca="1" si="56"/>
        <v>8.3000000000000007</v>
      </c>
      <c r="M176" s="37">
        <f t="shared" ca="1" si="56"/>
        <v>8.3000000000000007</v>
      </c>
      <c r="N176" s="37">
        <f t="shared" ca="1" si="56"/>
        <v>8.3000000000000007</v>
      </c>
      <c r="O176" s="53"/>
      <c r="P176" s="30"/>
      <c r="Q176" s="31" t="str">
        <f t="shared" si="39"/>
        <v>Merinda</v>
      </c>
      <c r="R176" s="35" t="s">
        <v>538</v>
      </c>
      <c r="S176" s="31" t="str">
        <f t="shared" ca="1" si="40"/>
        <v>MERI!$J$25:$T$25</v>
      </c>
      <c r="T176" s="31" t="str">
        <f t="shared" ca="1" si="41"/>
        <v>MERI!$U$25:$AQ$25</v>
      </c>
      <c r="U176" s="31" t="str">
        <f t="shared" ca="1" si="42"/>
        <v>MERI!$J$26:$T$26</v>
      </c>
      <c r="V176" s="31" t="str">
        <f t="shared" ca="1" si="43"/>
        <v>MERI!$U$26:$AQ$26</v>
      </c>
      <c r="W176" s="31"/>
      <c r="X176" s="31"/>
      <c r="Y176" s="31"/>
      <c r="Z176" s="31"/>
      <c r="AA176" s="30" t="s">
        <v>539</v>
      </c>
      <c r="AB176" s="30" t="s">
        <v>538</v>
      </c>
      <c r="AC176" s="30" t="str">
        <f t="shared" si="50"/>
        <v/>
      </c>
    </row>
    <row r="177" spans="1:29" customFormat="1" x14ac:dyDescent="0.25">
      <c r="A177" s="30"/>
      <c r="B177" s="38" t="s">
        <v>540</v>
      </c>
      <c r="C177" s="30" t="s">
        <v>19</v>
      </c>
      <c r="D177" s="30"/>
      <c r="E177" s="37">
        <f t="shared" ca="1" si="55"/>
        <v>16.899999999999999</v>
      </c>
      <c r="F177" s="37">
        <f t="shared" ca="1" si="55"/>
        <v>16.899999999999999</v>
      </c>
      <c r="G177" s="37">
        <f t="shared" ca="1" si="55"/>
        <v>16.899999999999999</v>
      </c>
      <c r="H177" s="37">
        <f t="shared" ca="1" si="55"/>
        <v>16.899999999999999</v>
      </c>
      <c r="I177" s="37">
        <f t="shared" ca="1" si="55"/>
        <v>16.899999999999999</v>
      </c>
      <c r="J177" s="37">
        <f t="shared" ca="1" si="56"/>
        <v>18.5</v>
      </c>
      <c r="K177" s="37">
        <f t="shared" ca="1" si="56"/>
        <v>18.5</v>
      </c>
      <c r="L177" s="37">
        <f t="shared" ca="1" si="56"/>
        <v>18.5</v>
      </c>
      <c r="M177" s="37">
        <f t="shared" ca="1" si="56"/>
        <v>18.5</v>
      </c>
      <c r="N177" s="37">
        <f t="shared" ca="1" si="56"/>
        <v>18.5</v>
      </c>
      <c r="O177" s="53"/>
      <c r="P177" s="30"/>
      <c r="Q177" s="31" t="str">
        <f t="shared" si="39"/>
        <v>Meringandan</v>
      </c>
      <c r="R177" s="35" t="s">
        <v>541</v>
      </c>
      <c r="S177" s="31" t="str">
        <f t="shared" ca="1" si="40"/>
        <v>MERN!$J$25:$T$25</v>
      </c>
      <c r="T177" s="31" t="str">
        <f t="shared" ca="1" si="41"/>
        <v>MERN!$U$25:$AQ$25</v>
      </c>
      <c r="U177" s="31" t="str">
        <f t="shared" ca="1" si="42"/>
        <v>MERN!$J$26:$T$26</v>
      </c>
      <c r="V177" s="31" t="str">
        <f t="shared" ca="1" si="43"/>
        <v>MERN!$U$26:$AQ$26</v>
      </c>
      <c r="W177" s="31"/>
      <c r="X177" s="31"/>
      <c r="Y177" s="31"/>
      <c r="Z177" s="31"/>
      <c r="AA177" s="30" t="s">
        <v>542</v>
      </c>
      <c r="AB177" s="30" t="s">
        <v>541</v>
      </c>
      <c r="AC177" s="30" t="str">
        <f t="shared" si="50"/>
        <v/>
      </c>
    </row>
    <row r="178" spans="1:29" customFormat="1" x14ac:dyDescent="0.25">
      <c r="A178" s="30"/>
      <c r="B178" s="38" t="s">
        <v>543</v>
      </c>
      <c r="C178" s="30" t="s">
        <v>19</v>
      </c>
      <c r="D178" s="30"/>
      <c r="E178" s="37">
        <f t="shared" ca="1" si="55"/>
        <v>15.3</v>
      </c>
      <c r="F178" s="37">
        <f t="shared" ca="1" si="55"/>
        <v>15.3</v>
      </c>
      <c r="G178" s="37">
        <f t="shared" ca="1" si="55"/>
        <v>15.3</v>
      </c>
      <c r="H178" s="37">
        <f t="shared" ca="1" si="55"/>
        <v>15.3</v>
      </c>
      <c r="I178" s="37">
        <f t="shared" ca="1" si="55"/>
        <v>15.3</v>
      </c>
      <c r="J178" s="37">
        <f t="shared" ca="1" si="56"/>
        <v>18.600000000000001</v>
      </c>
      <c r="K178" s="37">
        <f t="shared" ca="1" si="56"/>
        <v>18.600000000000001</v>
      </c>
      <c r="L178" s="37">
        <f t="shared" ca="1" si="56"/>
        <v>18.600000000000001</v>
      </c>
      <c r="M178" s="37">
        <f t="shared" ca="1" si="56"/>
        <v>18.600000000000001</v>
      </c>
      <c r="N178" s="37">
        <f t="shared" ca="1" si="56"/>
        <v>18.600000000000001</v>
      </c>
      <c r="O178" s="53"/>
      <c r="P178" s="30"/>
      <c r="Q178" s="31" t="str">
        <f t="shared" si="39"/>
        <v>Middlemount</v>
      </c>
      <c r="R178" s="35" t="s">
        <v>544</v>
      </c>
      <c r="S178" s="31" t="str">
        <f t="shared" ca="1" si="40"/>
        <v>MIDD!$J$25:$T$25</v>
      </c>
      <c r="T178" s="31" t="str">
        <f t="shared" ca="1" si="41"/>
        <v>MIDD!$U$25:$AQ$25</v>
      </c>
      <c r="U178" s="31" t="str">
        <f t="shared" ca="1" si="42"/>
        <v>MIDD!$J$26:$T$26</v>
      </c>
      <c r="V178" s="31" t="str">
        <f t="shared" ca="1" si="43"/>
        <v>MIDD!$U$26:$AQ$26</v>
      </c>
      <c r="W178" s="31"/>
      <c r="X178" s="31"/>
      <c r="Y178" s="31"/>
      <c r="Z178" s="31"/>
      <c r="AA178" s="30" t="s">
        <v>545</v>
      </c>
      <c r="AB178" s="30" t="s">
        <v>544</v>
      </c>
      <c r="AC178" s="30" t="str">
        <f t="shared" si="50"/>
        <v/>
      </c>
    </row>
    <row r="179" spans="1:29" customFormat="1" x14ac:dyDescent="0.25">
      <c r="A179" s="30"/>
      <c r="B179" s="38" t="s">
        <v>546</v>
      </c>
      <c r="C179" s="30" t="s">
        <v>19</v>
      </c>
      <c r="D179" s="30"/>
      <c r="E179" s="37">
        <f t="shared" ca="1" si="55"/>
        <v>8.1</v>
      </c>
      <c r="F179" s="37">
        <f t="shared" ca="1" si="55"/>
        <v>8.1</v>
      </c>
      <c r="G179" s="37">
        <f t="shared" ca="1" si="55"/>
        <v>8.1</v>
      </c>
      <c r="H179" s="37">
        <f t="shared" ca="1" si="55"/>
        <v>8.1</v>
      </c>
      <c r="I179" s="37">
        <f t="shared" ca="1" si="55"/>
        <v>8.1</v>
      </c>
      <c r="J179" s="37">
        <f t="shared" ca="1" si="56"/>
        <v>9.4</v>
      </c>
      <c r="K179" s="37">
        <f t="shared" ca="1" si="56"/>
        <v>9.4</v>
      </c>
      <c r="L179" s="37">
        <f t="shared" ca="1" si="56"/>
        <v>9.4</v>
      </c>
      <c r="M179" s="37">
        <f t="shared" ca="1" si="56"/>
        <v>9.4</v>
      </c>
      <c r="N179" s="37">
        <f t="shared" ca="1" si="56"/>
        <v>9.4</v>
      </c>
      <c r="O179" s="53"/>
      <c r="P179" s="30"/>
      <c r="Q179" s="31" t="str">
        <f t="shared" si="39"/>
        <v>Miles</v>
      </c>
      <c r="R179" s="35" t="s">
        <v>547</v>
      </c>
      <c r="S179" s="31" t="str">
        <f t="shared" ca="1" si="40"/>
        <v>MILE!$J$25:$T$25</v>
      </c>
      <c r="T179" s="31" t="str">
        <f t="shared" ca="1" si="41"/>
        <v>MILE!$U$25:$AQ$25</v>
      </c>
      <c r="U179" s="31" t="str">
        <f t="shared" ca="1" si="42"/>
        <v>MILE!$J$26:$T$26</v>
      </c>
      <c r="V179" s="31" t="str">
        <f t="shared" ca="1" si="43"/>
        <v>MILE!$U$26:$AQ$26</v>
      </c>
      <c r="W179" s="31"/>
      <c r="X179" s="31"/>
      <c r="Y179" s="31"/>
      <c r="Z179" s="31"/>
      <c r="AA179" s="30" t="s">
        <v>548</v>
      </c>
      <c r="AB179" s="30" t="s">
        <v>547</v>
      </c>
      <c r="AC179" s="30" t="str">
        <f t="shared" si="50"/>
        <v/>
      </c>
    </row>
    <row r="180" spans="1:29" customFormat="1" x14ac:dyDescent="0.25">
      <c r="A180" s="30"/>
      <c r="B180" s="38" t="s">
        <v>549</v>
      </c>
      <c r="C180" s="30" t="s">
        <v>19</v>
      </c>
      <c r="D180" s="30"/>
      <c r="E180" s="37">
        <f t="shared" ca="1" si="55"/>
        <v>1.5</v>
      </c>
      <c r="F180" s="37">
        <f t="shared" ca="1" si="55"/>
        <v>1.5</v>
      </c>
      <c r="G180" s="37">
        <f t="shared" ca="1" si="55"/>
        <v>1.5</v>
      </c>
      <c r="H180" s="37">
        <f t="shared" ca="1" si="55"/>
        <v>1.5</v>
      </c>
      <c r="I180" s="37">
        <f t="shared" ca="1" si="55"/>
        <v>1.5</v>
      </c>
      <c r="J180" s="37">
        <f t="shared" ca="1" si="56"/>
        <v>1.6</v>
      </c>
      <c r="K180" s="37">
        <f t="shared" ca="1" si="56"/>
        <v>1.6</v>
      </c>
      <c r="L180" s="37">
        <f t="shared" ca="1" si="56"/>
        <v>1.6</v>
      </c>
      <c r="M180" s="37">
        <f t="shared" ca="1" si="56"/>
        <v>1.6</v>
      </c>
      <c r="N180" s="37">
        <f t="shared" ca="1" si="56"/>
        <v>1.6</v>
      </c>
      <c r="O180" s="53"/>
      <c r="P180" s="30"/>
      <c r="Q180" s="31" t="str">
        <f t="shared" si="39"/>
        <v>Miles-Condamine</v>
      </c>
      <c r="R180" s="35" t="s">
        <v>550</v>
      </c>
      <c r="S180" s="31" t="str">
        <f t="shared" ca="1" si="40"/>
        <v>MICO!$J$25:$T$25</v>
      </c>
      <c r="T180" s="31" t="str">
        <f t="shared" ca="1" si="41"/>
        <v>MICO!$U$25:$AQ$25</v>
      </c>
      <c r="U180" s="31" t="str">
        <f t="shared" ca="1" si="42"/>
        <v>MICO!$J$26:$T$26</v>
      </c>
      <c r="V180" s="31" t="str">
        <f t="shared" ca="1" si="43"/>
        <v>MICO!$U$26:$AQ$26</v>
      </c>
      <c r="W180" s="31"/>
      <c r="X180" s="31"/>
      <c r="Y180" s="31"/>
      <c r="Z180" s="31"/>
      <c r="AA180" s="30" t="s">
        <v>551</v>
      </c>
      <c r="AB180" s="30" t="s">
        <v>550</v>
      </c>
      <c r="AC180" s="30" t="str">
        <f t="shared" si="50"/>
        <v/>
      </c>
    </row>
    <row r="181" spans="1:29" customFormat="1" x14ac:dyDescent="0.25">
      <c r="A181" s="30"/>
      <c r="B181" s="38" t="s">
        <v>552</v>
      </c>
      <c r="C181" s="30" t="s">
        <v>19</v>
      </c>
      <c r="D181" s="30"/>
      <c r="E181" s="37">
        <f t="shared" ca="1" si="55"/>
        <v>5.6</v>
      </c>
      <c r="F181" s="37">
        <f t="shared" ca="1" si="55"/>
        <v>5.6</v>
      </c>
      <c r="G181" s="37">
        <f t="shared" ca="1" si="55"/>
        <v>5.6</v>
      </c>
      <c r="H181" s="37">
        <f t="shared" ca="1" si="55"/>
        <v>5.6</v>
      </c>
      <c r="I181" s="37">
        <f t="shared" ca="1" si="55"/>
        <v>5.6</v>
      </c>
      <c r="J181" s="37">
        <f t="shared" ca="1" si="56"/>
        <v>6.5</v>
      </c>
      <c r="K181" s="37">
        <f t="shared" ca="1" si="56"/>
        <v>6.5</v>
      </c>
      <c r="L181" s="37">
        <f t="shared" ca="1" si="56"/>
        <v>6.5</v>
      </c>
      <c r="M181" s="37">
        <f t="shared" ca="1" si="56"/>
        <v>6.5</v>
      </c>
      <c r="N181" s="37">
        <f t="shared" ca="1" si="56"/>
        <v>6.5</v>
      </c>
      <c r="O181" s="53"/>
      <c r="P181" s="30"/>
      <c r="Q181" s="31" t="str">
        <f t="shared" si="39"/>
        <v>Millaroo</v>
      </c>
      <c r="R181" s="35" t="s">
        <v>553</v>
      </c>
      <c r="S181" s="31" t="str">
        <f t="shared" ca="1" si="40"/>
        <v>MILL!$J$25:$T$25</v>
      </c>
      <c r="T181" s="31" t="str">
        <f t="shared" ca="1" si="41"/>
        <v>MILL!$U$25:$AQ$25</v>
      </c>
      <c r="U181" s="31" t="str">
        <f t="shared" ca="1" si="42"/>
        <v>MILL!$J$26:$T$26</v>
      </c>
      <c r="V181" s="31" t="str">
        <f t="shared" ca="1" si="43"/>
        <v>MILL!$U$26:$AQ$26</v>
      </c>
      <c r="W181" s="31"/>
      <c r="X181" s="31"/>
      <c r="Y181" s="31"/>
      <c r="Z181" s="31"/>
      <c r="AA181" s="30" t="s">
        <v>554</v>
      </c>
      <c r="AB181" s="30" t="s">
        <v>553</v>
      </c>
      <c r="AC181" s="30" t="str">
        <f t="shared" si="50"/>
        <v/>
      </c>
    </row>
    <row r="182" spans="1:29" customFormat="1" x14ac:dyDescent="0.25">
      <c r="A182" s="30"/>
      <c r="B182" s="38" t="s">
        <v>555</v>
      </c>
      <c r="C182" s="30" t="s">
        <v>59</v>
      </c>
      <c r="D182" s="30"/>
      <c r="E182" s="37">
        <f t="shared" ca="1" si="55"/>
        <v>68</v>
      </c>
      <c r="F182" s="37">
        <f t="shared" ca="1" si="55"/>
        <v>68</v>
      </c>
      <c r="G182" s="37">
        <f t="shared" ca="1" si="55"/>
        <v>68</v>
      </c>
      <c r="H182" s="37">
        <f t="shared" ca="1" si="55"/>
        <v>68</v>
      </c>
      <c r="I182" s="37">
        <f t="shared" ca="1" si="55"/>
        <v>68</v>
      </c>
      <c r="J182" s="37">
        <f t="shared" ca="1" si="56"/>
        <v>68</v>
      </c>
      <c r="K182" s="37">
        <f t="shared" ca="1" si="56"/>
        <v>68</v>
      </c>
      <c r="L182" s="37">
        <f t="shared" ca="1" si="56"/>
        <v>68</v>
      </c>
      <c r="M182" s="37">
        <f t="shared" ca="1" si="56"/>
        <v>68</v>
      </c>
      <c r="N182" s="37">
        <f t="shared" ca="1" si="56"/>
        <v>68</v>
      </c>
      <c r="O182" s="53"/>
      <c r="P182" s="30"/>
      <c r="Q182" s="31" t="str">
        <f t="shared" si="39"/>
        <v>Millchester BSP</v>
      </c>
      <c r="R182" s="35" t="s">
        <v>556</v>
      </c>
      <c r="S182" s="31" t="str">
        <f t="shared" ca="1" si="40"/>
        <v>'T095'!$I$23:$S$23</v>
      </c>
      <c r="T182" s="31" t="str">
        <f t="shared" ca="1" si="41"/>
        <v>'T095'!$T$23:$AQ$23</v>
      </c>
      <c r="U182" s="31" t="str">
        <f t="shared" ca="1" si="42"/>
        <v>'T095'!$I$24:$S$24</v>
      </c>
      <c r="V182" s="31" t="str">
        <f t="shared" ca="1" si="43"/>
        <v>'T095'!$T$24:$AQ$24</v>
      </c>
      <c r="W182" s="31"/>
      <c r="X182" s="31"/>
      <c r="Y182" s="31"/>
      <c r="Z182" s="31"/>
      <c r="AA182" s="30" t="s">
        <v>557</v>
      </c>
      <c r="AB182" s="30" t="s">
        <v>556</v>
      </c>
      <c r="AC182" s="30" t="str">
        <f t="shared" si="50"/>
        <v/>
      </c>
    </row>
    <row r="183" spans="1:29" customFormat="1" x14ac:dyDescent="0.25">
      <c r="A183" s="30"/>
      <c r="B183" s="38" t="s">
        <v>558</v>
      </c>
      <c r="C183" s="30" t="s">
        <v>19</v>
      </c>
      <c r="D183" s="30"/>
      <c r="E183" s="37">
        <f t="shared" ca="1" si="55"/>
        <v>10.6</v>
      </c>
      <c r="F183" s="37">
        <f t="shared" ca="1" si="55"/>
        <v>10.6</v>
      </c>
      <c r="G183" s="37">
        <f t="shared" ca="1" si="55"/>
        <v>10.6</v>
      </c>
      <c r="H183" s="37">
        <f t="shared" ca="1" si="55"/>
        <v>10.6</v>
      </c>
      <c r="I183" s="37">
        <f t="shared" ca="1" si="55"/>
        <v>10.6</v>
      </c>
      <c r="J183" s="37">
        <f t="shared" ca="1" si="56"/>
        <v>12.2</v>
      </c>
      <c r="K183" s="37">
        <f t="shared" ca="1" si="56"/>
        <v>12.2</v>
      </c>
      <c r="L183" s="37">
        <f t="shared" ca="1" si="56"/>
        <v>12.2</v>
      </c>
      <c r="M183" s="37">
        <f t="shared" ca="1" si="56"/>
        <v>12.2</v>
      </c>
      <c r="N183" s="37">
        <f t="shared" ca="1" si="56"/>
        <v>12.2</v>
      </c>
      <c r="O183" s="53"/>
      <c r="P183" s="30"/>
      <c r="Q183" s="31" t="str">
        <f t="shared" si="39"/>
        <v>Millchester</v>
      </c>
      <c r="R183" s="35" t="s">
        <v>559</v>
      </c>
      <c r="S183" s="31" t="str">
        <f t="shared" ref="S183:S241" ca="1" si="57">IF(ISERROR(MATCH("PEAK LOAD FORECAST AND CAPACITY", INDIRECT($R183&amp;"!$e$1:$e$55"), 0))=FALSE, ADDRESS(MATCH("PEAK LOAD FORECAST AND CAPACITY", INDIRECT($R183&amp;"!$e$1:$e$55"), 0)+1, MATCH("SUMMER", INDIRECT(ADDRESS(MATCH("PEAK LOAD FORECAST AND CAPACITY", INDIRECT($R183&amp;"!$e$1:$e$55"), 0), 1, 1, TRUE, $R183)&amp;":$AQ"&amp;MATCH("PEAK LOAD FORECAST AND CAPACITY", INDIRECT($R183&amp;"!$e$1:$e$55"), 0)), 0), 1, TRUE, $R183)&amp;":"&amp;ADDRESS(MATCH("PEAK LOAD FORECAST AND CAPACITY", INDIRECT($R183&amp;"!$e$1:$e$55"), 0)+1, MATCH("WINTER", INDIRECT(ADDRESS(MATCH("PEAK LOAD FORECAST AND CAPACITY", INDIRECT($R183&amp;"!$e$1:$e$55"), 0), 1, 1, TRUE, $R183)&amp;":$AQ"&amp;MATCH("PEAK LOAD FORECAST AND CAPACITY", INDIRECT($R183&amp;"!$e$1:$e$55"), 0)), 0)-1, 1, TRUE),
IF(ISERROR(MATCH("PEAK LOAD FORECAST AND CAPACITY", INDIRECT($R183&amp;"!$D$1:$D$55"), 0))=FALSE, ADDRESS(MATCH("PEAK LOAD FORECAST AND CAPACITY", INDIRECT($R183&amp;"!$D$1:$D$55"), 0)+1, MATCH("SUMMER", INDIRECT(ADDRESS(MATCH("PEAK LOAD FORECAST AND CAPACITY", INDIRECT($R183&amp;"!$D$1:$D$55"), 0), 1, 1, TRUE, $R183)&amp;":$AQ"&amp;MATCH("PEAK LOAD FORECAST AND CAPACITY", INDIRECT($R183&amp;"!$D$1:$D$55"), 0)), 0), 1, TRUE, $R183)&amp;":"&amp;ADDRESS(MATCH("PEAK LOAD FORECAST AND CAPACITY", INDIRECT($R183&amp;"!$D$1:$D$55"), 0)+1, MATCH("WINTER", INDIRECT(ADDRESS(MATCH("PEAK LOAD FORECAST AND CAPACITY", INDIRECT($R183&amp;"!$D$1:$D$55"), 0), 1, 1, TRUE, $R183)&amp;":$AQ"&amp;MATCH("PEAK LOAD FORECAST AND CAPACITY", INDIRECT($R183&amp;"!$D$1:$D$55"), 0)), 0)-1, 1, TRUE), ""))</f>
        <v>MILC!$J$25:$T$25</v>
      </c>
      <c r="T183" s="31" t="str">
        <f t="shared" ref="T183:T241" ca="1" si="58">IF(ISERROR(MATCH("PEAK LOAD FORECAST AND CAPACITY", INDIRECT($R183&amp;"!$e$1:$e$55"), 0))=FALSE, ADDRESS(MATCH("PEAK LOAD FORECAST AND CAPACITY", INDIRECT($R183&amp;"!$e$1:$e$55"), 0)+1, MATCH("WINTER", INDIRECT(ADDRESS(MATCH("PEAK LOAD FORECAST AND CAPACITY", INDIRECT($R183&amp;"!$e$1:$e$55"), 0), 1, 1, TRUE, $R183)&amp;":$AQ"&amp;MATCH("PEAK LOAD FORECAST AND CAPACITY", INDIRECT($R183&amp;"!$e$1:$e$55"), 0)), 0), 1, TRUE, $R183)&amp;":"&amp;ADDRESS(MATCH("PEAK LOAD FORECAST AND CAPACITY", INDIRECT($R183&amp;"!$e$1:$e$55"), 0)+1, 43, 1, TRUE),
IF(ISERROR(MATCH("PEAK LOAD FORECAST AND CAPACITY", INDIRECT($R183&amp;"!$D$1:$D$55"), 0))=FALSE, ADDRESS(MATCH("PEAK LOAD FORECAST AND CAPACITY", INDIRECT($R183&amp;"!$D$1:$D$55"), 0)+1, MATCH("WINTER", INDIRECT(ADDRESS(MATCH("PEAK LOAD FORECAST AND CAPACITY", INDIRECT($R183&amp;"!$D$1:$D$55"), 0), 1, 1, TRUE, $R183)&amp;":$AQ"&amp;MATCH("PEAK LOAD FORECAST AND CAPACITY", INDIRECT($R183&amp;"!$D$1:$D$55"), 0)), 0), 1, TRUE, $R183)&amp;":"&amp;ADDRESS(MATCH("PEAK LOAD FORECAST AND CAPACITY", INDIRECT($R183&amp;"!$D$1:$D$55"), 0)+1, 43, 1, TRUE), ""))</f>
        <v>MILC!$U$25:$AQ$25</v>
      </c>
      <c r="U183" s="31" t="str">
        <f t="shared" ref="U183:U241" ca="1" si="59">IF(ISERROR(MATCH($E$2, INDIRECT($R183&amp;"!$E$1:$E$55"), 0))=FALSE, ADDRESS(MATCH($E$2, INDIRECT($R183&amp;"!$E$1:$E$55"), 0), MATCH("SUMMER", INDIRECT(ADDRESS(MATCH("PEAK LOAD FORECAST AND CAPACITY", INDIRECT($R183&amp;"!$E$1:$E$55"), 0), 1, 1, TRUE, $R183)&amp;":$AQ"&amp;MATCH("PEAK LOAD FORECAST AND CAPACITY", INDIRECT($R183&amp;"!$E$1:$E$55"), 0)), 0), 1, TRUE, $R183)&amp;":"&amp;
ADDRESS(MATCH($E$2, INDIRECT($R183&amp;"!$E$1:$E$55"), 0), MATCH("WINTER", INDIRECT(ADDRESS(MATCH("PEAK LOAD FORECAST AND CAPACITY", INDIRECT($R183&amp;"!$E$1:$E$55"), 0), 1, 1, TRUE, $R183)&amp;":$AQ"&amp;MATCH("PEAK LOAD FORECAST AND CAPACITY", INDIRECT($R183&amp;"!$E$1:$E$55"), 0)), 0)-1, 1, TRUE),
IF(ISERROR(MATCH($E$2, INDIRECT($R183&amp;"!$d$1:$d$55"), 0))=FALSE, ADDRESS(MATCH($E$2, INDIRECT($R183&amp;"!$d$1:$d$55"), 0), MATCH("SUMMER", INDIRECT(ADDRESS(MATCH("PEAK LOAD FORECAST AND CAPACITY", INDIRECT($R183&amp;"!$d$1:$d$55"), 0), 1, 1, TRUE, $R183)&amp;":$AQ"&amp;MATCH("PEAK LOAD FORECAST AND CAPACITY", INDIRECT($R183&amp;"!$d$1:$d$55"), 0)), 0), 1, TRUE, $R183)&amp;":"&amp;
ADDRESS(MATCH($E$2, INDIRECT($R183&amp;"!$d$1:$d$55"), 0), MATCH("WINTER", INDIRECT(ADDRESS(MATCH("PEAK LOAD FORECAST AND CAPACITY", INDIRECT($R183&amp;"!$d$1:$d$55"), 0), 1, 1, TRUE, $R183)&amp;":$AQ"&amp;MATCH("PEAK LOAD FORECAST AND CAPACITY", INDIRECT($R183&amp;"!$d$1:$d$55"), 0)), 0)-1, 1, TRUE), ""))</f>
        <v>MILC!$J$26:$T$26</v>
      </c>
      <c r="V183" s="31" t="str">
        <f t="shared" ref="V183:V241" ca="1" si="60">IF(ISERROR(MATCH($E$2, INDIRECT($R183&amp;"!$E$1:$E$55"), 0))=FALSE, ADDRESS(MATCH($E$2, INDIRECT($R183&amp;"!$E$1:$E$55"), 0), MATCH("WINTER", INDIRECT(ADDRESS(MATCH("PEAK LOAD FORECAST AND CAPACITY", INDIRECT($R183&amp;"!$E$1:$E$55"), 0), 1, 1, TRUE, $R183)&amp;":$AQ"&amp;MATCH("PEAK LOAD FORECAST AND CAPACITY", INDIRECT($R183&amp;"!$E$1:$E$55"), 0)), 0), 1, TRUE, $R183)&amp;":"&amp;
ADDRESS(MATCH($E$2, INDIRECT($R183&amp;"!$E$1:$E$55"), 0), 43, 1, TRUE),
IF(ISERROR(MATCH($E$2, INDIRECT($R183&amp;"!$d$1:$d$55"), 0))=FALSE, ADDRESS(MATCH($E$2, INDIRECT($R183&amp;"!$d$1:$d$55"), 0), MATCH("WINTER", INDIRECT(ADDRESS(MATCH("PEAK LOAD FORECAST AND CAPACITY", INDIRECT($R183&amp;"!$d$1:$d$55"), 0), 1, 1, TRUE, $R183)&amp;":$AQ"&amp;MATCH("PEAK LOAD FORECAST AND CAPACITY", INDIRECT($R183&amp;"!$d$1:$d$55"), 0)), 0), 1, TRUE, $R183)&amp;":"&amp;
ADDRESS(MATCH($E$2, INDIRECT($R183&amp;"!$d$1:$d$55"), 0), 43, 1, TRUE), ""))</f>
        <v>MILC!$U$26:$AQ$26</v>
      </c>
      <c r="W183" s="31"/>
      <c r="X183" s="31"/>
      <c r="Y183" s="31"/>
      <c r="Z183" s="31"/>
      <c r="AA183" s="30" t="s">
        <v>560</v>
      </c>
      <c r="AB183" s="30" t="s">
        <v>559</v>
      </c>
      <c r="AC183" s="30" t="str">
        <f t="shared" si="50"/>
        <v/>
      </c>
    </row>
    <row r="184" spans="1:29" customFormat="1" x14ac:dyDescent="0.25">
      <c r="A184" s="30"/>
      <c r="B184" s="38" t="s">
        <v>561</v>
      </c>
      <c r="C184" s="30" t="s">
        <v>19</v>
      </c>
      <c r="D184" s="30"/>
      <c r="E184" s="37">
        <f t="shared" ref="E184:I193" ca="1" si="61">IF(AND($S184&lt;&gt;"", $U184&lt;&gt;"", $E$2&lt;&gt;"", $E$2&lt;&gt;"-"), IF(INDEX(INDIRECT($U184), MATCH(E$5, INDIRECT($S184), 0))&lt;&gt;"", IF(ISNUMBER(INDEX(INDIRECT($U184), MATCH(E$5, INDIRECT($S184), 0))), ROUND(INDEX(INDIRECT($U184), MATCH(E$5, INDIRECT($S184), 0)), 1), IF($E$2="Meets Security Standard", PROPER(INDEX(INDIRECT($U184), MATCH(E$5, INDIRECT($S184), 0))), INDEX(INDIRECT($U184), MATCH(E$5, INDIRECT($S184), 0)))), ""), "")</f>
        <v>7.6</v>
      </c>
      <c r="F184" s="37">
        <f t="shared" ca="1" si="61"/>
        <v>7.6</v>
      </c>
      <c r="G184" s="37">
        <f t="shared" ca="1" si="61"/>
        <v>7.6</v>
      </c>
      <c r="H184" s="37">
        <f t="shared" ca="1" si="61"/>
        <v>7.6</v>
      </c>
      <c r="I184" s="37">
        <f t="shared" ca="1" si="61"/>
        <v>7.6</v>
      </c>
      <c r="J184" s="37">
        <f t="shared" ref="J184:N193" ca="1" si="62">IF(AND($T184&lt;&gt;"", $V184&lt;&gt;"", $E$2&lt;&gt;"", $E$2&lt;&gt;"-"), IF(INDEX(INDIRECT($V184), MATCH(TEXT(J$5, "????"), INDIRECT($T184), 0))&lt;&gt;"", IF(INDEX(INDIRECT($V184), MATCH(TEXT(J$5, "????"), INDIRECT($T184), 0))&lt;&gt;"", IF(ISNUMBER(INDEX(INDIRECT($V184), MATCH(TEXT(J$5, "????"), INDIRECT($T184), 0))), ROUND(INDEX(INDIRECT($V184), MATCH(TEXT(J$5, "????"), INDIRECT($T184), 0)), 1), IF($E$2="Meets Security Standard", PROPER(INDEX(INDIRECT($V184), MATCH(TEXT(J$5, "????"), INDIRECT($T184), 0))), INDEX(INDIRECT($V184), MATCH(TEXT(J$5, "????"), INDIRECT($T184), 0)))), ""), ""), "")</f>
        <v>8.5</v>
      </c>
      <c r="K184" s="37">
        <f t="shared" ca="1" si="62"/>
        <v>8.5</v>
      </c>
      <c r="L184" s="37">
        <f t="shared" ca="1" si="62"/>
        <v>8.5</v>
      </c>
      <c r="M184" s="37">
        <f t="shared" ca="1" si="62"/>
        <v>8.5</v>
      </c>
      <c r="N184" s="37">
        <f t="shared" ca="1" si="62"/>
        <v>8.5</v>
      </c>
      <c r="O184" s="53"/>
      <c r="P184" s="30"/>
      <c r="Q184" s="31" t="str">
        <f t="shared" ref="Q184:Q242" si="63">IF($B184&lt;&gt;"",IF(ISERROR(FIND(" (",$B184))=FALSE, IF(ISERROR(FIND("Skid", MID($B184,1,FIND(" (",$B184)-1)))=FALSE, MID($B184, FIND("(", $B184)+1, FIND(")", $B184)-(FIND("(", $B184)+1)), MID($B184,1,FIND(" (",$B184)-1)),""))</f>
        <v>Millmerran</v>
      </c>
      <c r="R184" s="35" t="s">
        <v>562</v>
      </c>
      <c r="S184" s="31" t="str">
        <f t="shared" ca="1" si="57"/>
        <v>MILM!$J$25:$T$25</v>
      </c>
      <c r="T184" s="31" t="str">
        <f t="shared" ca="1" si="58"/>
        <v>MILM!$U$25:$AQ$25</v>
      </c>
      <c r="U184" s="31" t="str">
        <f t="shared" ca="1" si="59"/>
        <v>MILM!$J$26:$T$26</v>
      </c>
      <c r="V184" s="31" t="str">
        <f t="shared" ca="1" si="60"/>
        <v>MILM!$U$26:$AQ$26</v>
      </c>
      <c r="W184" s="31"/>
      <c r="X184" s="31"/>
      <c r="Y184" s="31"/>
      <c r="Z184" s="31"/>
      <c r="AA184" s="30" t="s">
        <v>563</v>
      </c>
      <c r="AB184" s="30" t="s">
        <v>562</v>
      </c>
      <c r="AC184" s="30" t="str">
        <f t="shared" si="50"/>
        <v/>
      </c>
    </row>
    <row r="185" spans="1:29" customFormat="1" x14ac:dyDescent="0.25">
      <c r="A185" s="30"/>
      <c r="B185" s="38" t="s">
        <v>564</v>
      </c>
      <c r="C185" s="30" t="s">
        <v>19</v>
      </c>
      <c r="D185" s="30"/>
      <c r="E185" s="37">
        <f t="shared" ca="1" si="61"/>
        <v>0.3</v>
      </c>
      <c r="F185" s="37">
        <f t="shared" ca="1" si="61"/>
        <v>0.3</v>
      </c>
      <c r="G185" s="37">
        <f t="shared" ca="1" si="61"/>
        <v>0.3</v>
      </c>
      <c r="H185" s="37">
        <f t="shared" ca="1" si="61"/>
        <v>0.3</v>
      </c>
      <c r="I185" s="37">
        <f t="shared" ca="1" si="61"/>
        <v>0.3</v>
      </c>
      <c r="J185" s="37">
        <f t="shared" ca="1" si="62"/>
        <v>0.3</v>
      </c>
      <c r="K185" s="37">
        <f t="shared" ca="1" si="62"/>
        <v>0.3</v>
      </c>
      <c r="L185" s="37">
        <f t="shared" ca="1" si="62"/>
        <v>0.3</v>
      </c>
      <c r="M185" s="37">
        <f t="shared" ca="1" si="62"/>
        <v>0.3</v>
      </c>
      <c r="N185" s="37">
        <f t="shared" ca="1" si="62"/>
        <v>0.3</v>
      </c>
      <c r="O185" s="53"/>
      <c r="P185" s="30"/>
      <c r="Q185" s="31" t="str">
        <f t="shared" si="63"/>
        <v>Mingela</v>
      </c>
      <c r="R185" s="35" t="s">
        <v>565</v>
      </c>
      <c r="S185" s="31" t="str">
        <f t="shared" ca="1" si="57"/>
        <v>MING!$J$25:$T$25</v>
      </c>
      <c r="T185" s="31" t="str">
        <f t="shared" ca="1" si="58"/>
        <v>MING!$U$25:$AQ$25</v>
      </c>
      <c r="U185" s="31" t="str">
        <f t="shared" ca="1" si="59"/>
        <v>MING!$J$26:$T$26</v>
      </c>
      <c r="V185" s="31" t="str">
        <f t="shared" ca="1" si="60"/>
        <v>MING!$U$26:$AQ$26</v>
      </c>
      <c r="W185" s="31"/>
      <c r="X185" s="31"/>
      <c r="Y185" s="31"/>
      <c r="Z185" s="31"/>
      <c r="AA185" s="30" t="s">
        <v>566</v>
      </c>
      <c r="AB185" s="30" t="s">
        <v>565</v>
      </c>
      <c r="AC185" s="30" t="str">
        <f t="shared" si="50"/>
        <v/>
      </c>
    </row>
    <row r="186" spans="1:29" customFormat="1" x14ac:dyDescent="0.25">
      <c r="A186" s="30"/>
      <c r="B186" s="38" t="s">
        <v>567</v>
      </c>
      <c r="C186" s="30" t="s">
        <v>19</v>
      </c>
      <c r="D186" s="30"/>
      <c r="E186" s="37">
        <f t="shared" ca="1" si="61"/>
        <v>6.1</v>
      </c>
      <c r="F186" s="37">
        <f t="shared" ca="1" si="61"/>
        <v>6.1</v>
      </c>
      <c r="G186" s="37">
        <f t="shared" ca="1" si="61"/>
        <v>6.1</v>
      </c>
      <c r="H186" s="37">
        <f t="shared" ca="1" si="61"/>
        <v>6.1</v>
      </c>
      <c r="I186" s="37">
        <f t="shared" ca="1" si="61"/>
        <v>6.1</v>
      </c>
      <c r="J186" s="37">
        <f t="shared" ca="1" si="62"/>
        <v>7</v>
      </c>
      <c r="K186" s="37">
        <f t="shared" ca="1" si="62"/>
        <v>7</v>
      </c>
      <c r="L186" s="37">
        <f t="shared" ca="1" si="62"/>
        <v>7</v>
      </c>
      <c r="M186" s="37">
        <f t="shared" ca="1" si="62"/>
        <v>7</v>
      </c>
      <c r="N186" s="37">
        <f t="shared" ca="1" si="62"/>
        <v>7</v>
      </c>
      <c r="O186" s="53"/>
      <c r="P186" s="30"/>
      <c r="Q186" s="31" t="str">
        <f t="shared" si="63"/>
        <v>Mirani</v>
      </c>
      <c r="R186" s="35" t="s">
        <v>568</v>
      </c>
      <c r="S186" s="31" t="str">
        <f t="shared" ca="1" si="57"/>
        <v>MIRA!$J$25:$T$25</v>
      </c>
      <c r="T186" s="31" t="str">
        <f t="shared" ca="1" si="58"/>
        <v>MIRA!$U$25:$AQ$25</v>
      </c>
      <c r="U186" s="31" t="str">
        <f t="shared" ca="1" si="59"/>
        <v>MIRA!$J$26:$T$26</v>
      </c>
      <c r="V186" s="31" t="str">
        <f t="shared" ca="1" si="60"/>
        <v>MIRA!$U$26:$AQ$26</v>
      </c>
      <c r="W186" s="31"/>
      <c r="X186" s="31"/>
      <c r="Y186" s="31"/>
      <c r="Z186" s="31"/>
      <c r="AA186" s="30" t="s">
        <v>569</v>
      </c>
      <c r="AB186" s="30" t="s">
        <v>568</v>
      </c>
      <c r="AC186" s="30" t="str">
        <f t="shared" si="50"/>
        <v/>
      </c>
    </row>
    <row r="187" spans="1:29" customFormat="1" x14ac:dyDescent="0.25">
      <c r="A187" s="30"/>
      <c r="B187" s="38" t="s">
        <v>570</v>
      </c>
      <c r="C187" s="30" t="s">
        <v>19</v>
      </c>
      <c r="D187" s="30"/>
      <c r="E187" s="37">
        <f t="shared" ca="1" si="61"/>
        <v>9.1</v>
      </c>
      <c r="F187" s="37">
        <f t="shared" ca="1" si="61"/>
        <v>9.1</v>
      </c>
      <c r="G187" s="37">
        <f t="shared" ca="1" si="61"/>
        <v>9.1</v>
      </c>
      <c r="H187" s="37">
        <f t="shared" ca="1" si="61"/>
        <v>9.1</v>
      </c>
      <c r="I187" s="37">
        <f t="shared" ca="1" si="61"/>
        <v>9.1</v>
      </c>
      <c r="J187" s="37">
        <f t="shared" ca="1" si="62"/>
        <v>9.4</v>
      </c>
      <c r="K187" s="37">
        <f t="shared" ca="1" si="62"/>
        <v>9.4</v>
      </c>
      <c r="L187" s="37">
        <f t="shared" ca="1" si="62"/>
        <v>9.4</v>
      </c>
      <c r="M187" s="37">
        <f t="shared" ca="1" si="62"/>
        <v>9.4</v>
      </c>
      <c r="N187" s="37">
        <f t="shared" ca="1" si="62"/>
        <v>9.4</v>
      </c>
      <c r="O187" s="53"/>
      <c r="P187" s="30"/>
      <c r="Q187" s="31" t="str">
        <f t="shared" si="63"/>
        <v>Miriam Vale</v>
      </c>
      <c r="R187" s="35" t="s">
        <v>571</v>
      </c>
      <c r="S187" s="31" t="str">
        <f t="shared" ca="1" si="57"/>
        <v>MIVA!$J$25:$T$25</v>
      </c>
      <c r="T187" s="31" t="str">
        <f t="shared" ca="1" si="58"/>
        <v>MIVA!$U$25:$AQ$25</v>
      </c>
      <c r="U187" s="31" t="str">
        <f t="shared" ca="1" si="59"/>
        <v>MIVA!$J$26:$T$26</v>
      </c>
      <c r="V187" s="31" t="str">
        <f t="shared" ca="1" si="60"/>
        <v>MIVA!$U$26:$AQ$26</v>
      </c>
      <c r="W187" s="31"/>
      <c r="X187" s="31"/>
      <c r="Y187" s="31"/>
      <c r="Z187" s="31"/>
      <c r="AA187" s="30" t="s">
        <v>572</v>
      </c>
      <c r="AB187" s="30" t="s">
        <v>571</v>
      </c>
      <c r="AC187" s="30" t="str">
        <f t="shared" si="50"/>
        <v/>
      </c>
    </row>
    <row r="188" spans="1:29" customFormat="1" x14ac:dyDescent="0.25">
      <c r="A188" s="30"/>
      <c r="B188" s="38" t="s">
        <v>573</v>
      </c>
      <c r="C188" s="30" t="s">
        <v>19</v>
      </c>
      <c r="D188" s="30"/>
      <c r="E188" s="37">
        <f t="shared" ca="1" si="61"/>
        <v>2.2999999999999998</v>
      </c>
      <c r="F188" s="37">
        <f t="shared" ca="1" si="61"/>
        <v>3.2</v>
      </c>
      <c r="G188" s="37">
        <f t="shared" ca="1" si="61"/>
        <v>3.2</v>
      </c>
      <c r="H188" s="37">
        <f t="shared" ca="1" si="61"/>
        <v>3.2</v>
      </c>
      <c r="I188" s="37">
        <f t="shared" ca="1" si="61"/>
        <v>3.2</v>
      </c>
      <c r="J188" s="37">
        <f t="shared" ca="1" si="62"/>
        <v>2.2999999999999998</v>
      </c>
      <c r="K188" s="37">
        <f t="shared" ca="1" si="62"/>
        <v>2.2999999999999998</v>
      </c>
      <c r="L188" s="37">
        <f t="shared" ca="1" si="62"/>
        <v>3.2</v>
      </c>
      <c r="M188" s="37">
        <f t="shared" ca="1" si="62"/>
        <v>3.2</v>
      </c>
      <c r="N188" s="37">
        <f t="shared" ca="1" si="62"/>
        <v>3.2</v>
      </c>
      <c r="O188" s="53"/>
      <c r="P188" s="30"/>
      <c r="Q188" s="31" t="str">
        <f t="shared" si="63"/>
        <v>Mitchell</v>
      </c>
      <c r="R188" s="35" t="s">
        <v>574</v>
      </c>
      <c r="S188" s="31" t="str">
        <f t="shared" ca="1" si="57"/>
        <v>MITC!$J$25:$T$25</v>
      </c>
      <c r="T188" s="31" t="str">
        <f t="shared" ca="1" si="58"/>
        <v>MITC!$U$25:$AQ$25</v>
      </c>
      <c r="U188" s="31" t="str">
        <f t="shared" ca="1" si="59"/>
        <v>MITC!$J$26:$T$26</v>
      </c>
      <c r="V188" s="31" t="str">
        <f t="shared" ca="1" si="60"/>
        <v>MITC!$U$26:$AQ$26</v>
      </c>
      <c r="W188" s="31"/>
      <c r="X188" s="31"/>
      <c r="Y188" s="31"/>
      <c r="Z188" s="31"/>
      <c r="AA188" s="30" t="s">
        <v>575</v>
      </c>
      <c r="AB188" s="30" t="s">
        <v>574</v>
      </c>
      <c r="AC188" s="30" t="str">
        <f t="shared" si="50"/>
        <v/>
      </c>
    </row>
    <row r="189" spans="1:29" customFormat="1" x14ac:dyDescent="0.25">
      <c r="A189" s="30"/>
      <c r="B189" s="38" t="s">
        <v>576</v>
      </c>
      <c r="C189" s="30" t="s">
        <v>19</v>
      </c>
      <c r="D189" s="30"/>
      <c r="E189" s="37">
        <f t="shared" ca="1" si="61"/>
        <v>7.6</v>
      </c>
      <c r="F189" s="37">
        <f t="shared" ca="1" si="61"/>
        <v>7.6</v>
      </c>
      <c r="G189" s="37">
        <f t="shared" ca="1" si="61"/>
        <v>7.6</v>
      </c>
      <c r="H189" s="37">
        <f t="shared" ca="1" si="61"/>
        <v>7.6</v>
      </c>
      <c r="I189" s="37">
        <f t="shared" ca="1" si="61"/>
        <v>7.6</v>
      </c>
      <c r="J189" s="37">
        <f t="shared" ca="1" si="62"/>
        <v>8</v>
      </c>
      <c r="K189" s="37">
        <f t="shared" ca="1" si="62"/>
        <v>8</v>
      </c>
      <c r="L189" s="37">
        <f t="shared" ca="1" si="62"/>
        <v>8</v>
      </c>
      <c r="M189" s="37">
        <f t="shared" ca="1" si="62"/>
        <v>8</v>
      </c>
      <c r="N189" s="37">
        <f t="shared" ca="1" si="62"/>
        <v>8</v>
      </c>
      <c r="O189" s="53"/>
      <c r="P189" s="30"/>
      <c r="Q189" s="31" t="str">
        <f t="shared" si="63"/>
        <v>Mona Park</v>
      </c>
      <c r="R189" s="35" t="s">
        <v>577</v>
      </c>
      <c r="S189" s="31" t="str">
        <f t="shared" ca="1" si="57"/>
        <v>MOPA!$J$25:$T$25</v>
      </c>
      <c r="T189" s="31" t="str">
        <f t="shared" ca="1" si="58"/>
        <v>MOPA!$U$25:$AQ$25</v>
      </c>
      <c r="U189" s="31" t="str">
        <f t="shared" ca="1" si="59"/>
        <v>MOPA!$J$26:$T$26</v>
      </c>
      <c r="V189" s="31" t="str">
        <f t="shared" ca="1" si="60"/>
        <v>MOPA!$U$26:$AQ$26</v>
      </c>
      <c r="W189" s="31"/>
      <c r="X189" s="31"/>
      <c r="Y189" s="31"/>
      <c r="Z189" s="31"/>
      <c r="AA189" s="30" t="s">
        <v>578</v>
      </c>
      <c r="AB189" s="30" t="s">
        <v>577</v>
      </c>
      <c r="AC189" s="30" t="str">
        <f t="shared" si="50"/>
        <v/>
      </c>
    </row>
    <row r="190" spans="1:29" customFormat="1" x14ac:dyDescent="0.25">
      <c r="A190" s="30"/>
      <c r="B190" s="38" t="s">
        <v>579</v>
      </c>
      <c r="C190" s="30" t="s">
        <v>19</v>
      </c>
      <c r="D190" s="30"/>
      <c r="E190" s="37">
        <f t="shared" ca="1" si="61"/>
        <v>1.5</v>
      </c>
      <c r="F190" s="37">
        <f t="shared" ca="1" si="61"/>
        <v>1.5</v>
      </c>
      <c r="G190" s="37">
        <f t="shared" ca="1" si="61"/>
        <v>1.5</v>
      </c>
      <c r="H190" s="37">
        <f t="shared" ca="1" si="61"/>
        <v>1.5</v>
      </c>
      <c r="I190" s="37">
        <f t="shared" ca="1" si="61"/>
        <v>1.5</v>
      </c>
      <c r="J190" s="37">
        <f t="shared" ca="1" si="62"/>
        <v>1.5</v>
      </c>
      <c r="K190" s="37">
        <f t="shared" ca="1" si="62"/>
        <v>1.5</v>
      </c>
      <c r="L190" s="37">
        <f t="shared" ca="1" si="62"/>
        <v>1.5</v>
      </c>
      <c r="M190" s="37">
        <f t="shared" ca="1" si="62"/>
        <v>1.5</v>
      </c>
      <c r="N190" s="37">
        <f t="shared" ca="1" si="62"/>
        <v>1.5</v>
      </c>
      <c r="O190" s="53"/>
      <c r="P190" s="30"/>
      <c r="Q190" s="31" t="str">
        <f t="shared" si="63"/>
        <v>Monduran Dam</v>
      </c>
      <c r="R190" s="35" t="s">
        <v>580</v>
      </c>
      <c r="S190" s="31" t="str">
        <f t="shared" ca="1" si="57"/>
        <v>MODA!$J$25:$T$25</v>
      </c>
      <c r="T190" s="31" t="str">
        <f t="shared" ca="1" si="58"/>
        <v>MODA!$U$25:$AQ$25</v>
      </c>
      <c r="U190" s="31" t="str">
        <f t="shared" ca="1" si="59"/>
        <v>MODA!$J$26:$T$26</v>
      </c>
      <c r="V190" s="31" t="str">
        <f t="shared" ca="1" si="60"/>
        <v>MODA!$U$26:$AQ$26</v>
      </c>
      <c r="W190" s="31"/>
      <c r="X190" s="31"/>
      <c r="Y190" s="31"/>
      <c r="Z190" s="31"/>
      <c r="AA190" s="30" t="s">
        <v>581</v>
      </c>
      <c r="AB190" s="30" t="s">
        <v>580</v>
      </c>
      <c r="AC190" s="30" t="str">
        <f t="shared" si="50"/>
        <v/>
      </c>
    </row>
    <row r="191" spans="1:29" customFormat="1" x14ac:dyDescent="0.25">
      <c r="A191" s="30"/>
      <c r="B191" s="38" t="s">
        <v>582</v>
      </c>
      <c r="C191" s="30" t="s">
        <v>19</v>
      </c>
      <c r="D191" s="30"/>
      <c r="E191" s="37">
        <f t="shared" ca="1" si="61"/>
        <v>3</v>
      </c>
      <c r="F191" s="37">
        <f t="shared" ca="1" si="61"/>
        <v>3</v>
      </c>
      <c r="G191" s="37">
        <f t="shared" ca="1" si="61"/>
        <v>3</v>
      </c>
      <c r="H191" s="37">
        <f t="shared" ca="1" si="61"/>
        <v>3</v>
      </c>
      <c r="I191" s="37">
        <f t="shared" ca="1" si="61"/>
        <v>3</v>
      </c>
      <c r="J191" s="37">
        <f t="shared" ca="1" si="62"/>
        <v>3</v>
      </c>
      <c r="K191" s="37">
        <f t="shared" ca="1" si="62"/>
        <v>3</v>
      </c>
      <c r="L191" s="37">
        <f t="shared" ca="1" si="62"/>
        <v>3</v>
      </c>
      <c r="M191" s="37">
        <f t="shared" ca="1" si="62"/>
        <v>3</v>
      </c>
      <c r="N191" s="37">
        <f t="shared" ca="1" si="62"/>
        <v>3</v>
      </c>
      <c r="O191" s="53"/>
      <c r="P191" s="30"/>
      <c r="Q191" s="31" t="str">
        <f t="shared" si="63"/>
        <v>Monduran Dam DNR</v>
      </c>
      <c r="R191" s="35" t="s">
        <v>583</v>
      </c>
      <c r="S191" s="31" t="str">
        <f t="shared" ca="1" si="57"/>
        <v>'Z300'!$J$25:$T$25</v>
      </c>
      <c r="T191" s="31" t="str">
        <f t="shared" ca="1" si="58"/>
        <v>'Z300'!$U$25:$AQ$25</v>
      </c>
      <c r="U191" s="31" t="str">
        <f t="shared" ca="1" si="59"/>
        <v>'Z300'!$J$26:$T$26</v>
      </c>
      <c r="V191" s="31" t="str">
        <f t="shared" ca="1" si="60"/>
        <v>'Z300'!$U$26:$AQ$26</v>
      </c>
      <c r="W191" s="31"/>
      <c r="X191" s="31"/>
      <c r="Y191" s="31"/>
      <c r="Z191" s="31"/>
      <c r="AA191" s="30"/>
      <c r="AB191" s="30"/>
      <c r="AC191" s="30" t="str">
        <f t="shared" si="50"/>
        <v>MISMATCH</v>
      </c>
    </row>
    <row r="192" spans="1:29" customFormat="1" x14ac:dyDescent="0.25">
      <c r="A192" s="30"/>
      <c r="B192" s="38" t="s">
        <v>584</v>
      </c>
      <c r="C192" s="30" t="s">
        <v>19</v>
      </c>
      <c r="D192" s="30"/>
      <c r="E192" s="37">
        <f t="shared" ca="1" si="61"/>
        <v>14</v>
      </c>
      <c r="F192" s="37">
        <f t="shared" ca="1" si="61"/>
        <v>14</v>
      </c>
      <c r="G192" s="37">
        <f t="shared" ca="1" si="61"/>
        <v>14</v>
      </c>
      <c r="H192" s="37">
        <f t="shared" ca="1" si="61"/>
        <v>14</v>
      </c>
      <c r="I192" s="37">
        <f t="shared" ca="1" si="61"/>
        <v>14</v>
      </c>
      <c r="J192" s="37">
        <f t="shared" ca="1" si="62"/>
        <v>16.7</v>
      </c>
      <c r="K192" s="37">
        <f t="shared" ca="1" si="62"/>
        <v>16.7</v>
      </c>
      <c r="L192" s="37">
        <f t="shared" ca="1" si="62"/>
        <v>16.7</v>
      </c>
      <c r="M192" s="37">
        <f t="shared" ca="1" si="62"/>
        <v>16.7</v>
      </c>
      <c r="N192" s="37">
        <f t="shared" ca="1" si="62"/>
        <v>16.7</v>
      </c>
      <c r="O192" s="53"/>
      <c r="P192" s="30"/>
      <c r="Q192" s="31" t="str">
        <f t="shared" si="63"/>
        <v>Monto</v>
      </c>
      <c r="R192" s="35" t="s">
        <v>585</v>
      </c>
      <c r="S192" s="31" t="str">
        <f t="shared" ca="1" si="57"/>
        <v>MONT!$J$25:$T$25</v>
      </c>
      <c r="T192" s="31" t="str">
        <f t="shared" ca="1" si="58"/>
        <v>MONT!$U$25:$AQ$25</v>
      </c>
      <c r="U192" s="31" t="str">
        <f t="shared" ca="1" si="59"/>
        <v>MONT!$J$26:$T$26</v>
      </c>
      <c r="V192" s="31" t="str">
        <f t="shared" ca="1" si="60"/>
        <v>MONT!$U$26:$AQ$26</v>
      </c>
      <c r="W192" s="31"/>
      <c r="X192" s="31"/>
      <c r="Y192" s="31"/>
      <c r="Z192" s="31"/>
      <c r="AA192" s="30" t="s">
        <v>586</v>
      </c>
      <c r="AB192" s="30" t="s">
        <v>585</v>
      </c>
      <c r="AC192" s="30" t="str">
        <f t="shared" si="50"/>
        <v/>
      </c>
    </row>
    <row r="193" spans="1:29" customFormat="1" x14ac:dyDescent="0.25">
      <c r="A193" s="30"/>
      <c r="B193" s="38" t="s">
        <v>587</v>
      </c>
      <c r="C193" s="30" t="s">
        <v>19</v>
      </c>
      <c r="D193" s="30"/>
      <c r="E193" s="37">
        <f t="shared" ca="1" si="61"/>
        <v>4.4000000000000004</v>
      </c>
      <c r="F193" s="37">
        <f t="shared" ca="1" si="61"/>
        <v>4.4000000000000004</v>
      </c>
      <c r="G193" s="37">
        <f t="shared" ca="1" si="61"/>
        <v>4.4000000000000004</v>
      </c>
      <c r="H193" s="37">
        <f t="shared" ca="1" si="61"/>
        <v>4.4000000000000004</v>
      </c>
      <c r="I193" s="37">
        <f t="shared" ca="1" si="61"/>
        <v>4.4000000000000004</v>
      </c>
      <c r="J193" s="37">
        <f t="shared" ca="1" si="62"/>
        <v>4.8</v>
      </c>
      <c r="K193" s="37">
        <f t="shared" ca="1" si="62"/>
        <v>4.8</v>
      </c>
      <c r="L193" s="37">
        <f t="shared" ca="1" si="62"/>
        <v>4.8</v>
      </c>
      <c r="M193" s="37">
        <f t="shared" ca="1" si="62"/>
        <v>4.8</v>
      </c>
      <c r="N193" s="37">
        <f t="shared" ca="1" si="62"/>
        <v>4.8</v>
      </c>
      <c r="O193" s="53"/>
      <c r="P193" s="30"/>
      <c r="Q193" s="31" t="str">
        <f t="shared" si="63"/>
        <v>Moore</v>
      </c>
      <c r="R193" s="35" t="s">
        <v>588</v>
      </c>
      <c r="S193" s="31" t="str">
        <f t="shared" ca="1" si="57"/>
        <v>MOOE!$J$25:$T$25</v>
      </c>
      <c r="T193" s="31" t="str">
        <f t="shared" ca="1" si="58"/>
        <v>MOOE!$U$25:$AQ$25</v>
      </c>
      <c r="U193" s="31" t="str">
        <f t="shared" ca="1" si="59"/>
        <v>MOOE!$J$26:$T$26</v>
      </c>
      <c r="V193" s="31" t="str">
        <f t="shared" ca="1" si="60"/>
        <v>MOOE!$U$26:$AQ$26</v>
      </c>
      <c r="W193" s="31"/>
      <c r="X193" s="31"/>
      <c r="Y193" s="31"/>
      <c r="Z193" s="31"/>
      <c r="AA193" s="30"/>
      <c r="AB193" s="30"/>
      <c r="AC193" s="30" t="str">
        <f t="shared" si="50"/>
        <v>MISMATCH</v>
      </c>
    </row>
    <row r="194" spans="1:29" customFormat="1" x14ac:dyDescent="0.25">
      <c r="A194" s="30"/>
      <c r="B194" s="38" t="s">
        <v>589</v>
      </c>
      <c r="C194" s="30" t="s">
        <v>19</v>
      </c>
      <c r="D194" s="30"/>
      <c r="E194" s="37">
        <f t="shared" ref="E194:I200" ca="1" si="64">IF(AND($S194&lt;&gt;"", $U194&lt;&gt;"", $E$2&lt;&gt;"", $E$2&lt;&gt;"-"), IF(INDEX(INDIRECT($U194), MATCH(E$5, INDIRECT($S194), 0))&lt;&gt;"", IF(ISNUMBER(INDEX(INDIRECT($U194), MATCH(E$5, INDIRECT($S194), 0))), ROUND(INDEX(INDIRECT($U194), MATCH(E$5, INDIRECT($S194), 0)), 1), IF($E$2="Meets Security Standard", PROPER(INDEX(INDIRECT($U194), MATCH(E$5, INDIRECT($S194), 0))), INDEX(INDIRECT($U194), MATCH(E$5, INDIRECT($S194), 0)))), ""), "")</f>
        <v>10.5</v>
      </c>
      <c r="F194" s="37">
        <f t="shared" ca="1" si="64"/>
        <v>10.5</v>
      </c>
      <c r="G194" s="37">
        <f t="shared" ca="1" si="64"/>
        <v>10.5</v>
      </c>
      <c r="H194" s="37">
        <f t="shared" ca="1" si="64"/>
        <v>10.5</v>
      </c>
      <c r="I194" s="37">
        <f t="shared" ca="1" si="64"/>
        <v>10.5</v>
      </c>
      <c r="J194" s="37">
        <f t="shared" ref="J194:N200" ca="1" si="65">IF(AND($T194&lt;&gt;"", $V194&lt;&gt;"", $E$2&lt;&gt;"", $E$2&lt;&gt;"-"), IF(INDEX(INDIRECT($V194), MATCH(TEXT(J$5, "????"), INDIRECT($T194), 0))&lt;&gt;"", IF(INDEX(INDIRECT($V194), MATCH(TEXT(J$5, "????"), INDIRECT($T194), 0))&lt;&gt;"", IF(ISNUMBER(INDEX(INDIRECT($V194), MATCH(TEXT(J$5, "????"), INDIRECT($T194), 0))), ROUND(INDEX(INDIRECT($V194), MATCH(TEXT(J$5, "????"), INDIRECT($T194), 0)), 1), IF($E$2="Meets Security Standard", PROPER(INDEX(INDIRECT($V194), MATCH(TEXT(J$5, "????"), INDIRECT($T194), 0))), INDEX(INDIRECT($V194), MATCH(TEXT(J$5, "????"), INDIRECT($T194), 0)))), ""), ""), "")</f>
        <v>11</v>
      </c>
      <c r="K194" s="37">
        <f t="shared" ca="1" si="65"/>
        <v>11</v>
      </c>
      <c r="L194" s="37">
        <f t="shared" ca="1" si="65"/>
        <v>11</v>
      </c>
      <c r="M194" s="37">
        <f t="shared" ca="1" si="65"/>
        <v>11</v>
      </c>
      <c r="N194" s="37">
        <f t="shared" ca="1" si="65"/>
        <v>11</v>
      </c>
      <c r="O194" s="53"/>
      <c r="P194" s="30"/>
      <c r="Q194" s="31" t="str">
        <f t="shared" si="63"/>
        <v>Moorvale</v>
      </c>
      <c r="R194" s="35" t="s">
        <v>590</v>
      </c>
      <c r="S194" s="31" t="str">
        <f t="shared" ca="1" si="57"/>
        <v>MOOR!$J$25:$T$25</v>
      </c>
      <c r="T194" s="31" t="str">
        <f t="shared" ca="1" si="58"/>
        <v>MOOR!$U$25:$AQ$25</v>
      </c>
      <c r="U194" s="31" t="str">
        <f t="shared" ca="1" si="59"/>
        <v>MOOR!$J$26:$T$26</v>
      </c>
      <c r="V194" s="31" t="str">
        <f t="shared" ca="1" si="60"/>
        <v>MOOR!$U$26:$AQ$26</v>
      </c>
      <c r="W194" s="31"/>
      <c r="X194" s="31"/>
      <c r="Y194" s="31"/>
      <c r="Z194" s="31"/>
      <c r="AA194" s="30" t="s">
        <v>591</v>
      </c>
      <c r="AB194" s="30" t="s">
        <v>590</v>
      </c>
      <c r="AC194" s="30" t="str">
        <f t="shared" si="50"/>
        <v/>
      </c>
    </row>
    <row r="195" spans="1:29" customFormat="1" x14ac:dyDescent="0.25">
      <c r="A195" s="30"/>
      <c r="B195" s="38" t="s">
        <v>592</v>
      </c>
      <c r="C195" s="30" t="s">
        <v>19</v>
      </c>
      <c r="D195" s="30"/>
      <c r="E195" s="37">
        <f t="shared" ca="1" si="64"/>
        <v>18.5</v>
      </c>
      <c r="F195" s="37">
        <f t="shared" ca="1" si="64"/>
        <v>18.5</v>
      </c>
      <c r="G195" s="37">
        <f t="shared" ca="1" si="64"/>
        <v>18.5</v>
      </c>
      <c r="H195" s="37">
        <f t="shared" ca="1" si="64"/>
        <v>18.5</v>
      </c>
      <c r="I195" s="37">
        <f t="shared" ca="1" si="64"/>
        <v>18.5</v>
      </c>
      <c r="J195" s="37">
        <f t="shared" ca="1" si="65"/>
        <v>20.6</v>
      </c>
      <c r="K195" s="37">
        <f t="shared" ca="1" si="65"/>
        <v>20.6</v>
      </c>
      <c r="L195" s="37">
        <f t="shared" ca="1" si="65"/>
        <v>20.6</v>
      </c>
      <c r="M195" s="37">
        <f t="shared" ca="1" si="65"/>
        <v>20.6</v>
      </c>
      <c r="N195" s="37">
        <f t="shared" ca="1" si="65"/>
        <v>20.6</v>
      </c>
      <c r="O195" s="53"/>
      <c r="P195" s="30"/>
      <c r="Q195" s="31" t="str">
        <f t="shared" si="63"/>
        <v>Mossman</v>
      </c>
      <c r="R195" s="35" t="s">
        <v>593</v>
      </c>
      <c r="S195" s="31" t="str">
        <f t="shared" ca="1" si="57"/>
        <v>MOSS!$J$25:$T$25</v>
      </c>
      <c r="T195" s="31" t="str">
        <f t="shared" ca="1" si="58"/>
        <v>MOSS!$U$25:$AQ$25</v>
      </c>
      <c r="U195" s="31" t="str">
        <f t="shared" ca="1" si="59"/>
        <v>MOSS!$J$26:$T$26</v>
      </c>
      <c r="V195" s="31" t="str">
        <f t="shared" ca="1" si="60"/>
        <v>MOSS!$U$26:$AQ$26</v>
      </c>
      <c r="W195" s="31"/>
      <c r="X195" s="31"/>
      <c r="Y195" s="31"/>
      <c r="Z195" s="31"/>
      <c r="AA195" s="30" t="s">
        <v>594</v>
      </c>
      <c r="AB195" s="30" t="s">
        <v>593</v>
      </c>
      <c r="AC195" s="30" t="str">
        <f t="shared" si="50"/>
        <v/>
      </c>
    </row>
    <row r="196" spans="1:29" customFormat="1" x14ac:dyDescent="0.25">
      <c r="A196" s="30"/>
      <c r="B196" s="38" t="s">
        <v>595</v>
      </c>
      <c r="C196" s="30" t="s">
        <v>19</v>
      </c>
      <c r="D196" s="30"/>
      <c r="E196" s="37">
        <f t="shared" ca="1" si="64"/>
        <v>0.7</v>
      </c>
      <c r="F196" s="37">
        <f t="shared" ca="1" si="64"/>
        <v>0.7</v>
      </c>
      <c r="G196" s="37">
        <f t="shared" ca="1" si="64"/>
        <v>0.7</v>
      </c>
      <c r="H196" s="37">
        <f t="shared" ca="1" si="64"/>
        <v>0.7</v>
      </c>
      <c r="I196" s="37">
        <f t="shared" ca="1" si="64"/>
        <v>0.7</v>
      </c>
      <c r="J196" s="37">
        <f t="shared" ca="1" si="65"/>
        <v>0.7</v>
      </c>
      <c r="K196" s="37">
        <f t="shared" ca="1" si="65"/>
        <v>0.7</v>
      </c>
      <c r="L196" s="37">
        <f t="shared" ca="1" si="65"/>
        <v>0.7</v>
      </c>
      <c r="M196" s="37">
        <f t="shared" ca="1" si="65"/>
        <v>0.7</v>
      </c>
      <c r="N196" s="37">
        <f t="shared" ca="1" si="65"/>
        <v>0.7</v>
      </c>
      <c r="O196" s="53"/>
      <c r="P196" s="30"/>
      <c r="Q196" s="31" t="str">
        <f t="shared" si="63"/>
        <v>Mount Fox</v>
      </c>
      <c r="R196" s="35" t="s">
        <v>596</v>
      </c>
      <c r="S196" s="31" t="str">
        <f t="shared" ca="1" si="57"/>
        <v>MOFO!$J$25:$T$25</v>
      </c>
      <c r="T196" s="31" t="str">
        <f t="shared" ca="1" si="58"/>
        <v>MOFO!$U$25:$AQ$25</v>
      </c>
      <c r="U196" s="31" t="str">
        <f t="shared" ca="1" si="59"/>
        <v>MOFO!$J$26:$T$26</v>
      </c>
      <c r="V196" s="31" t="str">
        <f t="shared" ca="1" si="60"/>
        <v>MOFO!$U$26:$AQ$26</v>
      </c>
      <c r="W196" s="31"/>
      <c r="X196" s="31"/>
      <c r="Y196" s="31"/>
      <c r="Z196" s="31"/>
      <c r="AA196" s="30" t="s">
        <v>597</v>
      </c>
      <c r="AB196" s="30" t="s">
        <v>596</v>
      </c>
      <c r="AC196" s="30" t="str">
        <f t="shared" si="50"/>
        <v/>
      </c>
    </row>
    <row r="197" spans="1:29" customFormat="1" x14ac:dyDescent="0.25">
      <c r="A197" s="30"/>
      <c r="B197" s="38" t="s">
        <v>598</v>
      </c>
      <c r="C197" s="30" t="s">
        <v>19</v>
      </c>
      <c r="D197" s="30"/>
      <c r="E197" s="37">
        <f t="shared" ca="1" si="64"/>
        <v>0.3</v>
      </c>
      <c r="F197" s="37">
        <f t="shared" ca="1" si="64"/>
        <v>0.3</v>
      </c>
      <c r="G197" s="37">
        <f t="shared" ca="1" si="64"/>
        <v>0.3</v>
      </c>
      <c r="H197" s="37">
        <f t="shared" ca="1" si="64"/>
        <v>0.3</v>
      </c>
      <c r="I197" s="37">
        <f t="shared" ca="1" si="64"/>
        <v>0.3</v>
      </c>
      <c r="J197" s="37">
        <f t="shared" ca="1" si="65"/>
        <v>0.3</v>
      </c>
      <c r="K197" s="37">
        <f t="shared" ca="1" si="65"/>
        <v>0.3</v>
      </c>
      <c r="L197" s="37">
        <f t="shared" ca="1" si="65"/>
        <v>0.3</v>
      </c>
      <c r="M197" s="37">
        <f t="shared" ca="1" si="65"/>
        <v>0.3</v>
      </c>
      <c r="N197" s="37">
        <f t="shared" ca="1" si="65"/>
        <v>0.3</v>
      </c>
      <c r="O197" s="53"/>
      <c r="P197" s="30"/>
      <c r="Q197" s="31" t="str">
        <f t="shared" si="63"/>
        <v>Mount Leyshon Pump</v>
      </c>
      <c r="R197" s="35" t="s">
        <v>599</v>
      </c>
      <c r="S197" s="31" t="str">
        <f t="shared" ca="1" si="57"/>
        <v>MOLP!$J$25:$T$25</v>
      </c>
      <c r="T197" s="31" t="str">
        <f t="shared" ca="1" si="58"/>
        <v>MOLP!$U$25:$AQ$25</v>
      </c>
      <c r="U197" s="31" t="str">
        <f t="shared" ca="1" si="59"/>
        <v>MOLP!$J$26:$T$26</v>
      </c>
      <c r="V197" s="31" t="str">
        <f t="shared" ca="1" si="60"/>
        <v>MOLP!$U$26:$AQ$26</v>
      </c>
      <c r="W197" s="31"/>
      <c r="X197" s="31"/>
      <c r="Y197" s="31"/>
      <c r="Z197" s="31"/>
      <c r="AA197" s="30" t="s">
        <v>600</v>
      </c>
      <c r="AB197" s="30" t="s">
        <v>601</v>
      </c>
      <c r="AC197" s="30" t="str">
        <f t="shared" si="50"/>
        <v/>
      </c>
    </row>
    <row r="198" spans="1:29" customFormat="1" x14ac:dyDescent="0.25">
      <c r="A198" s="30"/>
      <c r="B198" s="38" t="s">
        <v>602</v>
      </c>
      <c r="C198" s="30" t="s">
        <v>19</v>
      </c>
      <c r="D198" s="30"/>
      <c r="E198" s="37">
        <f t="shared" ca="1" si="64"/>
        <v>5.8</v>
      </c>
      <c r="F198" s="37">
        <f t="shared" ca="1" si="64"/>
        <v>5.8</v>
      </c>
      <c r="G198" s="37">
        <f t="shared" ca="1" si="64"/>
        <v>5.8</v>
      </c>
      <c r="H198" s="37">
        <f t="shared" ca="1" si="64"/>
        <v>5.8</v>
      </c>
      <c r="I198" s="37">
        <f t="shared" ca="1" si="64"/>
        <v>5.8</v>
      </c>
      <c r="J198" s="37">
        <f t="shared" ca="1" si="65"/>
        <v>6.4</v>
      </c>
      <c r="K198" s="37">
        <f t="shared" ca="1" si="65"/>
        <v>6.4</v>
      </c>
      <c r="L198" s="37">
        <f t="shared" ca="1" si="65"/>
        <v>6.4</v>
      </c>
      <c r="M198" s="37">
        <f t="shared" ca="1" si="65"/>
        <v>6.4</v>
      </c>
      <c r="N198" s="37">
        <f t="shared" ca="1" si="65"/>
        <v>6.4</v>
      </c>
      <c r="O198" s="53"/>
      <c r="P198" s="30"/>
      <c r="Q198" s="31" t="str">
        <f t="shared" si="63"/>
        <v>Mount Rooper</v>
      </c>
      <c r="R198" s="35" t="s">
        <v>603</v>
      </c>
      <c r="S198" s="31" t="str">
        <f t="shared" ca="1" si="57"/>
        <v>MORO!$J$25:$T$25</v>
      </c>
      <c r="T198" s="31" t="str">
        <f t="shared" ca="1" si="58"/>
        <v>MORO!$U$25:$AQ$25</v>
      </c>
      <c r="U198" s="31" t="str">
        <f t="shared" ca="1" si="59"/>
        <v>MORO!$J$26:$T$26</v>
      </c>
      <c r="V198" s="31" t="str">
        <f t="shared" ca="1" si="60"/>
        <v>MORO!$U$26:$AQ$26</v>
      </c>
      <c r="W198" s="31"/>
      <c r="X198" s="31"/>
      <c r="Y198" s="31"/>
      <c r="Z198" s="31"/>
      <c r="AA198" s="30" t="s">
        <v>604</v>
      </c>
      <c r="AB198" s="30" t="s">
        <v>603</v>
      </c>
      <c r="AC198" s="30" t="str">
        <f t="shared" si="50"/>
        <v/>
      </c>
    </row>
    <row r="199" spans="1:29" customFormat="1" x14ac:dyDescent="0.25">
      <c r="A199" s="30"/>
      <c r="B199" s="38" t="s">
        <v>605</v>
      </c>
      <c r="C199" s="30" t="s">
        <v>19</v>
      </c>
      <c r="D199" s="30"/>
      <c r="E199" s="37">
        <f t="shared" ca="1" si="64"/>
        <v>39</v>
      </c>
      <c r="F199" s="37">
        <f t="shared" ca="1" si="64"/>
        <v>39</v>
      </c>
      <c r="G199" s="37">
        <f t="shared" ca="1" si="64"/>
        <v>39</v>
      </c>
      <c r="H199" s="37">
        <f t="shared" ca="1" si="64"/>
        <v>39</v>
      </c>
      <c r="I199" s="37">
        <f t="shared" ca="1" si="64"/>
        <v>39</v>
      </c>
      <c r="J199" s="37">
        <f t="shared" ca="1" si="65"/>
        <v>42</v>
      </c>
      <c r="K199" s="37">
        <f t="shared" ca="1" si="65"/>
        <v>42</v>
      </c>
      <c r="L199" s="37">
        <f t="shared" ca="1" si="65"/>
        <v>42</v>
      </c>
      <c r="M199" s="37">
        <f t="shared" ca="1" si="65"/>
        <v>42</v>
      </c>
      <c r="N199" s="37">
        <f t="shared" ca="1" si="65"/>
        <v>42</v>
      </c>
      <c r="O199" s="53"/>
      <c r="P199" s="30"/>
      <c r="Q199" s="31" t="str">
        <f t="shared" si="63"/>
        <v>Mt Bassett</v>
      </c>
      <c r="R199" s="35" t="s">
        <v>606</v>
      </c>
      <c r="S199" s="31" t="str">
        <f t="shared" ca="1" si="57"/>
        <v>MOBA!$J$25:$T$25</v>
      </c>
      <c r="T199" s="31" t="str">
        <f t="shared" ca="1" si="58"/>
        <v>MOBA!$U$25:$AQ$25</v>
      </c>
      <c r="U199" s="31" t="str">
        <f t="shared" ca="1" si="59"/>
        <v>MOBA!$J$26:$T$26</v>
      </c>
      <c r="V199" s="31" t="str">
        <f t="shared" ca="1" si="60"/>
        <v>MOBA!$U$26:$AQ$26</v>
      </c>
      <c r="W199" s="31"/>
      <c r="X199" s="31"/>
      <c r="Y199" s="31"/>
      <c r="Z199" s="31"/>
      <c r="AA199" s="30" t="s">
        <v>607</v>
      </c>
      <c r="AB199" s="30" t="s">
        <v>606</v>
      </c>
      <c r="AC199" s="30" t="str">
        <f t="shared" si="50"/>
        <v/>
      </c>
    </row>
    <row r="200" spans="1:29" customFormat="1" x14ac:dyDescent="0.25">
      <c r="A200" s="30"/>
      <c r="B200" s="38" t="s">
        <v>608</v>
      </c>
      <c r="C200" s="30" t="s">
        <v>19</v>
      </c>
      <c r="D200" s="30"/>
      <c r="E200" s="37">
        <f t="shared" ca="1" si="64"/>
        <v>8.5</v>
      </c>
      <c r="F200" s="37">
        <f t="shared" ca="1" si="64"/>
        <v>8.5</v>
      </c>
      <c r="G200" s="37">
        <f t="shared" ca="1" si="64"/>
        <v>8.5</v>
      </c>
      <c r="H200" s="37">
        <f t="shared" ca="1" si="64"/>
        <v>8.5</v>
      </c>
      <c r="I200" s="37">
        <f t="shared" ca="1" si="64"/>
        <v>8.5</v>
      </c>
      <c r="J200" s="37">
        <f t="shared" ca="1" si="65"/>
        <v>9.3000000000000007</v>
      </c>
      <c r="K200" s="37">
        <f t="shared" ca="1" si="65"/>
        <v>9.3000000000000007</v>
      </c>
      <c r="L200" s="37">
        <f t="shared" ca="1" si="65"/>
        <v>9.3000000000000007</v>
      </c>
      <c r="M200" s="37">
        <f t="shared" ca="1" si="65"/>
        <v>9.3000000000000007</v>
      </c>
      <c r="N200" s="37">
        <f t="shared" ca="1" si="65"/>
        <v>9.3000000000000007</v>
      </c>
      <c r="O200" s="53"/>
      <c r="P200" s="30"/>
      <c r="Q200" s="31" t="str">
        <f t="shared" si="63"/>
        <v>Mt Garnet</v>
      </c>
      <c r="R200" s="35" t="s">
        <v>609</v>
      </c>
      <c r="S200" s="31" t="str">
        <f t="shared" ca="1" si="57"/>
        <v>MOGA!$J$25:$T$25</v>
      </c>
      <c r="T200" s="31" t="str">
        <f t="shared" ca="1" si="58"/>
        <v>MOGA!$U$25:$AQ$25</v>
      </c>
      <c r="U200" s="31" t="str">
        <f t="shared" ca="1" si="59"/>
        <v>MOGA!$J$26:$T$26</v>
      </c>
      <c r="V200" s="31" t="str">
        <f t="shared" ca="1" si="60"/>
        <v>MOGA!$U$26:$AQ$26</v>
      </c>
      <c r="W200" s="31"/>
      <c r="X200" s="31"/>
      <c r="Y200" s="31"/>
      <c r="Z200" s="31"/>
      <c r="AA200" s="30" t="s">
        <v>610</v>
      </c>
      <c r="AB200" s="30" t="s">
        <v>609</v>
      </c>
      <c r="AC200" s="30" t="str">
        <f t="shared" si="50"/>
        <v/>
      </c>
    </row>
    <row r="201" spans="1:29" customFormat="1" x14ac:dyDescent="0.25">
      <c r="A201" s="30"/>
      <c r="B201" s="38" t="s">
        <v>611</v>
      </c>
      <c r="C201" s="30" t="s">
        <v>19</v>
      </c>
      <c r="D201" s="30"/>
      <c r="E201" s="37">
        <f t="shared" ref="E201:I210" ca="1" si="66">IF(AND($S201&lt;&gt;"", $U201&lt;&gt;"", $E$2&lt;&gt;"", $E$2&lt;&gt;"-"), IF(INDEX(INDIRECT($U201), MATCH(E$5, INDIRECT($S201), 0))&lt;&gt;"", IF(ISNUMBER(INDEX(INDIRECT($U201), MATCH(E$5, INDIRECT($S201), 0))), ROUND(INDEX(INDIRECT($U201), MATCH(E$5, INDIRECT($S201), 0)), 1), IF($E$2="Meets Security Standard", PROPER(INDEX(INDIRECT($U201), MATCH(E$5, INDIRECT($S201), 0))), INDEX(INDIRECT($U201), MATCH(E$5, INDIRECT($S201), 0)))), ""), "")</f>
        <v>16.399999999999999</v>
      </c>
      <c r="F201" s="37">
        <f t="shared" ca="1" si="66"/>
        <v>16.399999999999999</v>
      </c>
      <c r="G201" s="37">
        <f t="shared" ca="1" si="66"/>
        <v>16.399999999999999</v>
      </c>
      <c r="H201" s="37">
        <f t="shared" ca="1" si="66"/>
        <v>16.399999999999999</v>
      </c>
      <c r="I201" s="37">
        <f t="shared" ca="1" si="66"/>
        <v>16.399999999999999</v>
      </c>
      <c r="J201" s="37">
        <f t="shared" ref="J201:N210" ca="1" si="67">IF(AND($T201&lt;&gt;"", $V201&lt;&gt;"", $E$2&lt;&gt;"", $E$2&lt;&gt;"-"), IF(INDEX(INDIRECT($V201), MATCH(TEXT(J$5, "????"), INDIRECT($T201), 0))&lt;&gt;"", IF(INDEX(INDIRECT($V201), MATCH(TEXT(J$5, "????"), INDIRECT($T201), 0))&lt;&gt;"", IF(ISNUMBER(INDEX(INDIRECT($V201), MATCH(TEXT(J$5, "????"), INDIRECT($T201), 0))), ROUND(INDEX(INDIRECT($V201), MATCH(TEXT(J$5, "????"), INDIRECT($T201), 0)), 1), IF($E$2="Meets Security Standard", PROPER(INDEX(INDIRECT($V201), MATCH(TEXT(J$5, "????"), INDIRECT($T201), 0))), INDEX(INDIRECT($V201), MATCH(TEXT(J$5, "????"), INDIRECT($T201), 0)))), ""), ""), "")</f>
        <v>18</v>
      </c>
      <c r="K201" s="37">
        <f t="shared" ca="1" si="67"/>
        <v>18</v>
      </c>
      <c r="L201" s="37">
        <f t="shared" ca="1" si="67"/>
        <v>18</v>
      </c>
      <c r="M201" s="37">
        <f t="shared" ca="1" si="67"/>
        <v>18</v>
      </c>
      <c r="N201" s="37">
        <f t="shared" ca="1" si="67"/>
        <v>18</v>
      </c>
      <c r="O201" s="53"/>
      <c r="P201" s="30"/>
      <c r="Q201" s="31" t="str">
        <f t="shared" si="63"/>
        <v>Mt Molloy</v>
      </c>
      <c r="R201" s="35" t="s">
        <v>612</v>
      </c>
      <c r="S201" s="31" t="str">
        <f t="shared" ca="1" si="57"/>
        <v>MOMO!$J$25:$T$25</v>
      </c>
      <c r="T201" s="31" t="str">
        <f t="shared" ca="1" si="58"/>
        <v>MOMO!$U$25:$AQ$25</v>
      </c>
      <c r="U201" s="31" t="str">
        <f t="shared" ca="1" si="59"/>
        <v>MOMO!$J$26:$T$26</v>
      </c>
      <c r="V201" s="31" t="str">
        <f t="shared" ca="1" si="60"/>
        <v>MOMO!$U$26:$AQ$26</v>
      </c>
      <c r="W201" s="31"/>
      <c r="X201" s="31"/>
      <c r="Y201" s="31"/>
      <c r="Z201" s="31"/>
      <c r="AA201" s="30" t="s">
        <v>613</v>
      </c>
      <c r="AB201" s="30" t="s">
        <v>612</v>
      </c>
      <c r="AC201" s="30" t="str">
        <f t="shared" si="50"/>
        <v/>
      </c>
    </row>
    <row r="202" spans="1:29" customFormat="1" x14ac:dyDescent="0.25">
      <c r="A202" s="30"/>
      <c r="B202" s="38" t="s">
        <v>614</v>
      </c>
      <c r="C202" s="30" t="s">
        <v>19</v>
      </c>
      <c r="D202" s="30"/>
      <c r="E202" s="37">
        <f t="shared" ca="1" si="66"/>
        <v>15.8</v>
      </c>
      <c r="F202" s="37">
        <f t="shared" ca="1" si="66"/>
        <v>15.8</v>
      </c>
      <c r="G202" s="37">
        <f t="shared" ca="1" si="66"/>
        <v>15.8</v>
      </c>
      <c r="H202" s="37">
        <f t="shared" ca="1" si="66"/>
        <v>15.8</v>
      </c>
      <c r="I202" s="37">
        <f t="shared" ca="1" si="66"/>
        <v>15.8</v>
      </c>
      <c r="J202" s="37">
        <f t="shared" ca="1" si="67"/>
        <v>18</v>
      </c>
      <c r="K202" s="37">
        <f t="shared" ca="1" si="67"/>
        <v>18</v>
      </c>
      <c r="L202" s="37">
        <f t="shared" ca="1" si="67"/>
        <v>18</v>
      </c>
      <c r="M202" s="37">
        <f t="shared" ca="1" si="67"/>
        <v>18</v>
      </c>
      <c r="N202" s="37">
        <f t="shared" ca="1" si="67"/>
        <v>18</v>
      </c>
      <c r="O202" s="53"/>
      <c r="P202" s="30"/>
      <c r="Q202" s="31" t="str">
        <f t="shared" si="63"/>
        <v>Mt Morgan</v>
      </c>
      <c r="R202" s="35" t="s">
        <v>615</v>
      </c>
      <c r="S202" s="31" t="str">
        <f t="shared" ca="1" si="57"/>
        <v>MOMR!$J$25:$T$25</v>
      </c>
      <c r="T202" s="31" t="str">
        <f t="shared" ca="1" si="58"/>
        <v>MOMR!$U$25:$AQ$25</v>
      </c>
      <c r="U202" s="31" t="str">
        <f t="shared" ca="1" si="59"/>
        <v>MOMR!$J$26:$T$26</v>
      </c>
      <c r="V202" s="31" t="str">
        <f t="shared" ca="1" si="60"/>
        <v>MOMR!$U$26:$AQ$26</v>
      </c>
      <c r="W202" s="31"/>
      <c r="X202" s="31"/>
      <c r="Y202" s="31"/>
      <c r="Z202" s="31"/>
      <c r="AA202" s="30" t="s">
        <v>616</v>
      </c>
      <c r="AB202" s="30" t="s">
        <v>615</v>
      </c>
      <c r="AC202" s="30" t="str">
        <f t="shared" si="50"/>
        <v/>
      </c>
    </row>
    <row r="203" spans="1:29" customFormat="1" x14ac:dyDescent="0.25">
      <c r="A203" s="30"/>
      <c r="B203" s="38" t="s">
        <v>617</v>
      </c>
      <c r="C203" s="30" t="s">
        <v>19</v>
      </c>
      <c r="D203" s="30"/>
      <c r="E203" s="37">
        <f t="shared" ca="1" si="66"/>
        <v>1</v>
      </c>
      <c r="F203" s="37">
        <f t="shared" ca="1" si="66"/>
        <v>1</v>
      </c>
      <c r="G203" s="37">
        <f t="shared" ca="1" si="66"/>
        <v>1</v>
      </c>
      <c r="H203" s="37">
        <f t="shared" ca="1" si="66"/>
        <v>1</v>
      </c>
      <c r="I203" s="37">
        <f t="shared" ca="1" si="66"/>
        <v>1</v>
      </c>
      <c r="J203" s="37">
        <f t="shared" ca="1" si="67"/>
        <v>1</v>
      </c>
      <c r="K203" s="37">
        <f t="shared" ca="1" si="67"/>
        <v>1</v>
      </c>
      <c r="L203" s="37">
        <f t="shared" ca="1" si="67"/>
        <v>1</v>
      </c>
      <c r="M203" s="37">
        <f t="shared" ca="1" si="67"/>
        <v>1</v>
      </c>
      <c r="N203" s="37">
        <f t="shared" ca="1" si="67"/>
        <v>1</v>
      </c>
      <c r="O203" s="53"/>
      <c r="P203" s="30"/>
      <c r="Q203" s="31" t="str">
        <f t="shared" si="63"/>
        <v>Mt Mowbullan</v>
      </c>
      <c r="R203" s="35" t="s">
        <v>618</v>
      </c>
      <c r="S203" s="31" t="str">
        <f t="shared" ca="1" si="57"/>
        <v>MOMW!$J$25:$T$25</v>
      </c>
      <c r="T203" s="31" t="str">
        <f t="shared" ca="1" si="58"/>
        <v>MOMW!$U$25:$AQ$25</v>
      </c>
      <c r="U203" s="31" t="str">
        <f t="shared" ca="1" si="59"/>
        <v>MOMW!$J$26:$T$26</v>
      </c>
      <c r="V203" s="31" t="str">
        <f t="shared" ca="1" si="60"/>
        <v>MOMW!$U$26:$AQ$26</v>
      </c>
      <c r="W203" s="31"/>
      <c r="X203" s="31"/>
      <c r="Y203" s="31"/>
      <c r="Z203" s="31"/>
      <c r="AA203" s="30" t="s">
        <v>619</v>
      </c>
      <c r="AB203" s="30" t="s">
        <v>618</v>
      </c>
      <c r="AC203" s="30" t="str">
        <f t="shared" si="50"/>
        <v/>
      </c>
    </row>
    <row r="204" spans="1:29" customFormat="1" x14ac:dyDescent="0.25">
      <c r="A204" s="30"/>
      <c r="B204" s="38" t="s">
        <v>620</v>
      </c>
      <c r="C204" s="30" t="s">
        <v>19</v>
      </c>
      <c r="D204" s="30"/>
      <c r="E204" s="37">
        <f t="shared" ca="1" si="66"/>
        <v>6.3</v>
      </c>
      <c r="F204" s="37">
        <f t="shared" ca="1" si="66"/>
        <v>6.3</v>
      </c>
      <c r="G204" s="37">
        <f t="shared" ca="1" si="66"/>
        <v>6.3</v>
      </c>
      <c r="H204" s="37">
        <f t="shared" ca="1" si="66"/>
        <v>6.3</v>
      </c>
      <c r="I204" s="37">
        <f t="shared" ca="1" si="66"/>
        <v>6.3</v>
      </c>
      <c r="J204" s="37">
        <f t="shared" ca="1" si="67"/>
        <v>6.3</v>
      </c>
      <c r="K204" s="37">
        <f t="shared" ca="1" si="67"/>
        <v>6.3</v>
      </c>
      <c r="L204" s="37">
        <f t="shared" ca="1" si="67"/>
        <v>6.3</v>
      </c>
      <c r="M204" s="37">
        <f t="shared" ca="1" si="67"/>
        <v>6.3</v>
      </c>
      <c r="N204" s="37">
        <f t="shared" ca="1" si="67"/>
        <v>6.3</v>
      </c>
      <c r="O204" s="53"/>
      <c r="P204" s="30"/>
      <c r="Q204" s="31" t="str">
        <f t="shared" si="63"/>
        <v>Mt Sibley</v>
      </c>
      <c r="R204" s="35" t="s">
        <v>621</v>
      </c>
      <c r="S204" s="31" t="str">
        <f t="shared" ca="1" si="57"/>
        <v>MOSI!$J$25:$T$25</v>
      </c>
      <c r="T204" s="31" t="str">
        <f t="shared" ca="1" si="58"/>
        <v>MOSI!$U$25:$AQ$25</v>
      </c>
      <c r="U204" s="31" t="str">
        <f t="shared" ca="1" si="59"/>
        <v>MOSI!$J$26:$T$26</v>
      </c>
      <c r="V204" s="31" t="str">
        <f t="shared" ca="1" si="60"/>
        <v>MOSI!$U$26:$AQ$26</v>
      </c>
      <c r="W204" s="31"/>
      <c r="X204" s="31"/>
      <c r="Y204" s="31"/>
      <c r="Z204" s="31"/>
      <c r="AA204" s="30" t="s">
        <v>622</v>
      </c>
      <c r="AB204" s="30" t="s">
        <v>621</v>
      </c>
      <c r="AC204" s="30" t="str">
        <f t="shared" si="50"/>
        <v/>
      </c>
    </row>
    <row r="205" spans="1:29" customFormat="1" x14ac:dyDescent="0.25">
      <c r="A205" s="30"/>
      <c r="B205" s="38" t="s">
        <v>623</v>
      </c>
      <c r="C205" s="30" t="s">
        <v>19</v>
      </c>
      <c r="D205" s="30"/>
      <c r="E205" s="37">
        <f t="shared" ca="1" si="66"/>
        <v>49.4</v>
      </c>
      <c r="F205" s="37">
        <f t="shared" ca="1" si="66"/>
        <v>49.4</v>
      </c>
      <c r="G205" s="37">
        <f t="shared" ca="1" si="66"/>
        <v>49.4</v>
      </c>
      <c r="H205" s="37">
        <f t="shared" ca="1" si="66"/>
        <v>49.4</v>
      </c>
      <c r="I205" s="37">
        <f t="shared" ca="1" si="66"/>
        <v>49.4</v>
      </c>
      <c r="J205" s="37">
        <f t="shared" ca="1" si="67"/>
        <v>54.6</v>
      </c>
      <c r="K205" s="37">
        <f t="shared" ca="1" si="67"/>
        <v>54.6</v>
      </c>
      <c r="L205" s="37">
        <f t="shared" ca="1" si="67"/>
        <v>54.6</v>
      </c>
      <c r="M205" s="37">
        <f t="shared" ca="1" si="67"/>
        <v>54.6</v>
      </c>
      <c r="N205" s="37">
        <f t="shared" ca="1" si="67"/>
        <v>54.6</v>
      </c>
      <c r="O205" s="53"/>
      <c r="P205" s="30"/>
      <c r="Q205" s="31" t="str">
        <f t="shared" si="63"/>
        <v>Mundubbera Town</v>
      </c>
      <c r="R205" s="35" t="s">
        <v>624</v>
      </c>
      <c r="S205" s="31" t="str">
        <f t="shared" ca="1" si="57"/>
        <v>MUTO!$J$25:$T$25</v>
      </c>
      <c r="T205" s="31" t="str">
        <f t="shared" ca="1" si="58"/>
        <v>MUTO!$U$25:$AQ$25</v>
      </c>
      <c r="U205" s="31" t="str">
        <f t="shared" ca="1" si="59"/>
        <v>MUTO!$J$26:$T$26</v>
      </c>
      <c r="V205" s="31" t="str">
        <f t="shared" ca="1" si="60"/>
        <v>MUTO!$U$26:$AQ$26</v>
      </c>
      <c r="W205" s="31"/>
      <c r="X205" s="31"/>
      <c r="Y205" s="31"/>
      <c r="Z205" s="31"/>
      <c r="AA205" s="30" t="s">
        <v>625</v>
      </c>
      <c r="AB205" s="30" t="s">
        <v>624</v>
      </c>
      <c r="AC205" s="30" t="str">
        <f t="shared" ref="AC205:AC266" si="68">IF(AA205=Q205, "", "MISMATCH")</f>
        <v/>
      </c>
    </row>
    <row r="206" spans="1:29" customFormat="1" x14ac:dyDescent="0.25">
      <c r="A206" s="30"/>
      <c r="B206" s="38" t="s">
        <v>626</v>
      </c>
      <c r="C206" s="30" t="s">
        <v>19</v>
      </c>
      <c r="D206" s="30"/>
      <c r="E206" s="37">
        <f t="shared" ca="1" si="66"/>
        <v>29.6</v>
      </c>
      <c r="F206" s="37">
        <f t="shared" ca="1" si="66"/>
        <v>29.6</v>
      </c>
      <c r="G206" s="37">
        <f t="shared" ca="1" si="66"/>
        <v>29.6</v>
      </c>
      <c r="H206" s="37">
        <f t="shared" ca="1" si="66"/>
        <v>29.6</v>
      </c>
      <c r="I206" s="37">
        <f t="shared" ca="1" si="66"/>
        <v>29.6</v>
      </c>
      <c r="J206" s="37">
        <f t="shared" ca="1" si="67"/>
        <v>35.4</v>
      </c>
      <c r="K206" s="37">
        <f t="shared" ca="1" si="67"/>
        <v>35.4</v>
      </c>
      <c r="L206" s="37">
        <f t="shared" ca="1" si="67"/>
        <v>35.4</v>
      </c>
      <c r="M206" s="37">
        <f t="shared" ca="1" si="67"/>
        <v>35.4</v>
      </c>
      <c r="N206" s="37">
        <f t="shared" ca="1" si="67"/>
        <v>35.4</v>
      </c>
      <c r="O206" s="53"/>
      <c r="P206" s="30"/>
      <c r="Q206" s="31" t="str">
        <f t="shared" si="63"/>
        <v>Murgon</v>
      </c>
      <c r="R206" s="35" t="s">
        <v>627</v>
      </c>
      <c r="S206" s="31" t="str">
        <f t="shared" ca="1" si="57"/>
        <v>MURG!$J$25:$T$25</v>
      </c>
      <c r="T206" s="31" t="str">
        <f t="shared" ca="1" si="58"/>
        <v>MURG!$U$25:$AQ$25</v>
      </c>
      <c r="U206" s="31" t="str">
        <f t="shared" ca="1" si="59"/>
        <v>MURG!$J$26:$T$26</v>
      </c>
      <c r="V206" s="31" t="str">
        <f t="shared" ca="1" si="60"/>
        <v>MURG!$U$26:$AQ$26</v>
      </c>
      <c r="W206" s="31"/>
      <c r="X206" s="31"/>
      <c r="Y206" s="31"/>
      <c r="Z206" s="31"/>
      <c r="AA206" s="30" t="s">
        <v>628</v>
      </c>
      <c r="AB206" s="30" t="s">
        <v>627</v>
      </c>
      <c r="AC206" s="30" t="str">
        <f t="shared" si="68"/>
        <v/>
      </c>
    </row>
    <row r="207" spans="1:29" customFormat="1" x14ac:dyDescent="0.25">
      <c r="A207" s="30"/>
      <c r="B207" s="38" t="s">
        <v>629</v>
      </c>
      <c r="C207" s="30" t="s">
        <v>19</v>
      </c>
      <c r="D207" s="30"/>
      <c r="E207" s="37">
        <f t="shared" ca="1" si="66"/>
        <v>1.1000000000000001</v>
      </c>
      <c r="F207" s="37">
        <f t="shared" ca="1" si="66"/>
        <v>1.1000000000000001</v>
      </c>
      <c r="G207" s="37">
        <f t="shared" ca="1" si="66"/>
        <v>1.1000000000000001</v>
      </c>
      <c r="H207" s="37">
        <f t="shared" ca="1" si="66"/>
        <v>1.1000000000000001</v>
      </c>
      <c r="I207" s="37">
        <f t="shared" ca="1" si="66"/>
        <v>1.1000000000000001</v>
      </c>
      <c r="J207" s="37">
        <f t="shared" ca="1" si="67"/>
        <v>1.1000000000000001</v>
      </c>
      <c r="K207" s="37">
        <f t="shared" ca="1" si="67"/>
        <v>1.1000000000000001</v>
      </c>
      <c r="L207" s="37">
        <f t="shared" ca="1" si="67"/>
        <v>1.1000000000000001</v>
      </c>
      <c r="M207" s="37">
        <f t="shared" ca="1" si="67"/>
        <v>1.1000000000000001</v>
      </c>
      <c r="N207" s="37">
        <f t="shared" ca="1" si="67"/>
        <v>1.1000000000000001</v>
      </c>
      <c r="O207" s="53"/>
      <c r="P207" s="30"/>
      <c r="Q207" s="31" t="str">
        <f t="shared" si="63"/>
        <v>Mutarnee</v>
      </c>
      <c r="R207" s="35" t="s">
        <v>630</v>
      </c>
      <c r="S207" s="31" t="str">
        <f t="shared" ca="1" si="57"/>
        <v>MUTA!$J$25:$T$25</v>
      </c>
      <c r="T207" s="31" t="str">
        <f t="shared" ca="1" si="58"/>
        <v>MUTA!$U$25:$AQ$25</v>
      </c>
      <c r="U207" s="31" t="str">
        <f t="shared" ca="1" si="59"/>
        <v>MUTA!$J$26:$T$26</v>
      </c>
      <c r="V207" s="31" t="str">
        <f t="shared" ca="1" si="60"/>
        <v>MUTA!$U$26:$AQ$26</v>
      </c>
      <c r="W207" s="31"/>
      <c r="X207" s="31"/>
      <c r="Y207" s="31"/>
      <c r="Z207" s="31"/>
      <c r="AA207" s="30" t="s">
        <v>631</v>
      </c>
      <c r="AB207" s="30" t="s">
        <v>630</v>
      </c>
      <c r="AC207" s="30" t="str">
        <f t="shared" si="68"/>
        <v/>
      </c>
    </row>
    <row r="208" spans="1:29" customFormat="1" x14ac:dyDescent="0.25">
      <c r="A208" s="30"/>
      <c r="B208" s="38" t="s">
        <v>632</v>
      </c>
      <c r="C208" s="30" t="s">
        <v>19</v>
      </c>
      <c r="D208" s="30"/>
      <c r="E208" s="37">
        <f t="shared" ca="1" si="66"/>
        <v>13.7</v>
      </c>
      <c r="F208" s="37">
        <f t="shared" ca="1" si="66"/>
        <v>13.7</v>
      </c>
      <c r="G208" s="37">
        <f t="shared" ca="1" si="66"/>
        <v>13.7</v>
      </c>
      <c r="H208" s="37">
        <f t="shared" ca="1" si="66"/>
        <v>13.7</v>
      </c>
      <c r="I208" s="37">
        <f t="shared" ca="1" si="66"/>
        <v>13.7</v>
      </c>
      <c r="J208" s="37">
        <f t="shared" ca="1" si="67"/>
        <v>15.6</v>
      </c>
      <c r="K208" s="37">
        <f t="shared" ca="1" si="67"/>
        <v>15.6</v>
      </c>
      <c r="L208" s="37">
        <f t="shared" ca="1" si="67"/>
        <v>15.6</v>
      </c>
      <c r="M208" s="37">
        <f t="shared" ca="1" si="67"/>
        <v>15.6</v>
      </c>
      <c r="N208" s="37">
        <f t="shared" ca="1" si="67"/>
        <v>15.6</v>
      </c>
      <c r="O208" s="53"/>
      <c r="P208" s="30"/>
      <c r="Q208" s="31" t="str">
        <f t="shared" si="63"/>
        <v>Nanango</v>
      </c>
      <c r="R208" s="35" t="s">
        <v>633</v>
      </c>
      <c r="S208" s="31" t="str">
        <f t="shared" ca="1" si="57"/>
        <v>NANA!$J$25:$T$25</v>
      </c>
      <c r="T208" s="31" t="str">
        <f t="shared" ca="1" si="58"/>
        <v>NANA!$U$25:$AQ$25</v>
      </c>
      <c r="U208" s="31" t="str">
        <f t="shared" ca="1" si="59"/>
        <v>NANA!$J$26:$T$26</v>
      </c>
      <c r="V208" s="31" t="str">
        <f t="shared" ca="1" si="60"/>
        <v>NANA!$U$26:$AQ$26</v>
      </c>
      <c r="W208" s="31"/>
      <c r="X208" s="31"/>
      <c r="Y208" s="31"/>
      <c r="Z208" s="31"/>
      <c r="AA208" s="30" t="s">
        <v>634</v>
      </c>
      <c r="AB208" s="30" t="s">
        <v>633</v>
      </c>
      <c r="AC208" s="30" t="str">
        <f t="shared" si="68"/>
        <v/>
      </c>
    </row>
    <row r="209" spans="1:29" customFormat="1" x14ac:dyDescent="0.25">
      <c r="A209" s="30"/>
      <c r="B209" s="38" t="s">
        <v>635</v>
      </c>
      <c r="C209" s="30" t="s">
        <v>19</v>
      </c>
      <c r="D209" s="30"/>
      <c r="E209" s="37">
        <f t="shared" ca="1" si="66"/>
        <v>2</v>
      </c>
      <c r="F209" s="37">
        <f t="shared" ca="1" si="66"/>
        <v>2</v>
      </c>
      <c r="G209" s="37">
        <f t="shared" ca="1" si="66"/>
        <v>2</v>
      </c>
      <c r="H209" s="37">
        <f t="shared" ca="1" si="66"/>
        <v>2</v>
      </c>
      <c r="I209" s="37">
        <f t="shared" ca="1" si="66"/>
        <v>2</v>
      </c>
      <c r="J209" s="37">
        <f t="shared" ca="1" si="67"/>
        <v>2</v>
      </c>
      <c r="K209" s="37">
        <f t="shared" ca="1" si="67"/>
        <v>2</v>
      </c>
      <c r="L209" s="37">
        <f t="shared" ca="1" si="67"/>
        <v>2</v>
      </c>
      <c r="M209" s="37">
        <f t="shared" ca="1" si="67"/>
        <v>2</v>
      </c>
      <c r="N209" s="37">
        <f t="shared" ca="1" si="67"/>
        <v>2</v>
      </c>
      <c r="O209" s="53"/>
      <c r="P209" s="30"/>
      <c r="Q209" s="31" t="str">
        <f t="shared" si="63"/>
        <v>Nandi</v>
      </c>
      <c r="R209" s="35" t="s">
        <v>636</v>
      </c>
      <c r="S209" s="31" t="str">
        <f t="shared" ca="1" si="57"/>
        <v>NAND!$J$25:$T$25</v>
      </c>
      <c r="T209" s="31" t="str">
        <f t="shared" ca="1" si="58"/>
        <v>NAND!$U$25:$AQ$25</v>
      </c>
      <c r="U209" s="31" t="str">
        <f t="shared" ca="1" si="59"/>
        <v>NAND!$J$26:$T$26</v>
      </c>
      <c r="V209" s="31" t="str">
        <f t="shared" ca="1" si="60"/>
        <v>NAND!$U$26:$AQ$26</v>
      </c>
      <c r="W209" s="31"/>
      <c r="X209" s="31"/>
      <c r="Y209" s="31"/>
      <c r="Z209" s="31"/>
      <c r="AA209" s="30" t="s">
        <v>637</v>
      </c>
      <c r="AB209" s="30" t="s">
        <v>636</v>
      </c>
      <c r="AC209" s="30" t="str">
        <f t="shared" si="68"/>
        <v/>
      </c>
    </row>
    <row r="210" spans="1:29" customFormat="1" x14ac:dyDescent="0.25">
      <c r="A210" s="30"/>
      <c r="B210" s="38" t="s">
        <v>638</v>
      </c>
      <c r="C210" s="30" t="s">
        <v>19</v>
      </c>
      <c r="D210" s="30"/>
      <c r="E210" s="37">
        <f t="shared" ca="1" si="66"/>
        <v>10</v>
      </c>
      <c r="F210" s="37">
        <f t="shared" ca="1" si="66"/>
        <v>10</v>
      </c>
      <c r="G210" s="37">
        <f t="shared" ca="1" si="66"/>
        <v>10</v>
      </c>
      <c r="H210" s="37">
        <f t="shared" ca="1" si="66"/>
        <v>10</v>
      </c>
      <c r="I210" s="37">
        <f t="shared" ca="1" si="66"/>
        <v>10</v>
      </c>
      <c r="J210" s="37">
        <f t="shared" ca="1" si="67"/>
        <v>10</v>
      </c>
      <c r="K210" s="37">
        <f t="shared" ca="1" si="67"/>
        <v>10</v>
      </c>
      <c r="L210" s="37">
        <f t="shared" ca="1" si="67"/>
        <v>10</v>
      </c>
      <c r="M210" s="37">
        <f t="shared" ca="1" si="67"/>
        <v>10</v>
      </c>
      <c r="N210" s="37">
        <f t="shared" ca="1" si="67"/>
        <v>10</v>
      </c>
      <c r="O210" s="53"/>
      <c r="P210" s="30"/>
      <c r="Q210" s="31" t="str">
        <f t="shared" si="63"/>
        <v>Nebo</v>
      </c>
      <c r="R210" s="35" t="s">
        <v>639</v>
      </c>
      <c r="S210" s="31" t="str">
        <f t="shared" ca="1" si="57"/>
        <v>NEBO!$J$25:$T$25</v>
      </c>
      <c r="T210" s="31" t="str">
        <f t="shared" ca="1" si="58"/>
        <v>NEBO!$U$25:$AQ$25</v>
      </c>
      <c r="U210" s="31" t="str">
        <f t="shared" ca="1" si="59"/>
        <v>NEBO!$J$26:$T$26</v>
      </c>
      <c r="V210" s="31" t="str">
        <f t="shared" ca="1" si="60"/>
        <v>NEBO!$U$26:$AQ$26</v>
      </c>
      <c r="W210" s="31"/>
      <c r="X210" s="31"/>
      <c r="Y210" s="31"/>
      <c r="Z210" s="31"/>
      <c r="AA210" s="30" t="s">
        <v>640</v>
      </c>
      <c r="AB210" s="30" t="s">
        <v>639</v>
      </c>
      <c r="AC210" s="30" t="str">
        <f t="shared" si="68"/>
        <v/>
      </c>
    </row>
    <row r="211" spans="1:29" customFormat="1" x14ac:dyDescent="0.25">
      <c r="A211" s="30"/>
      <c r="B211" s="38" t="s">
        <v>641</v>
      </c>
      <c r="C211" s="30" t="s">
        <v>19</v>
      </c>
      <c r="D211" s="30"/>
      <c r="E211" s="37">
        <f t="shared" ref="E211:I220" ca="1" si="69">IF(AND($S211&lt;&gt;"", $U211&lt;&gt;"", $E$2&lt;&gt;"", $E$2&lt;&gt;"-"), IF(INDEX(INDIRECT($U211), MATCH(E$5, INDIRECT($S211), 0))&lt;&gt;"", IF(ISNUMBER(INDEX(INDIRECT($U211), MATCH(E$5, INDIRECT($S211), 0))), ROUND(INDEX(INDIRECT($U211), MATCH(E$5, INDIRECT($S211), 0)), 1), IF($E$2="Meets Security Standard", PROPER(INDEX(INDIRECT($U211), MATCH(E$5, INDIRECT($S211), 0))), INDEX(INDIRECT($U211), MATCH(E$5, INDIRECT($S211), 0)))), ""), "")</f>
        <v>65.5</v>
      </c>
      <c r="F211" s="37">
        <f t="shared" ca="1" si="69"/>
        <v>65.5</v>
      </c>
      <c r="G211" s="37">
        <f t="shared" ca="1" si="69"/>
        <v>65.5</v>
      </c>
      <c r="H211" s="37">
        <f t="shared" ca="1" si="69"/>
        <v>65.5</v>
      </c>
      <c r="I211" s="37">
        <f t="shared" ca="1" si="69"/>
        <v>65.5</v>
      </c>
      <c r="J211" s="37">
        <f t="shared" ref="J211:N220" ca="1" si="70">IF(AND($T211&lt;&gt;"", $V211&lt;&gt;"", $E$2&lt;&gt;"", $E$2&lt;&gt;"-"), IF(INDEX(INDIRECT($V211), MATCH(TEXT(J$5, "????"), INDIRECT($T211), 0))&lt;&gt;"", IF(INDEX(INDIRECT($V211), MATCH(TEXT(J$5, "????"), INDIRECT($T211), 0))&lt;&gt;"", IF(ISNUMBER(INDEX(INDIRECT($V211), MATCH(TEXT(J$5, "????"), INDIRECT($T211), 0))), ROUND(INDEX(INDIRECT($V211), MATCH(TEXT(J$5, "????"), INDIRECT($T211), 0)), 1), IF($E$2="Meets Security Standard", PROPER(INDEX(INDIRECT($V211), MATCH(TEXT(J$5, "????"), INDIRECT($T211), 0))), INDEX(INDIRECT($V211), MATCH(TEXT(J$5, "????"), INDIRECT($T211), 0)))), ""), ""), "")</f>
        <v>68</v>
      </c>
      <c r="K211" s="37">
        <f t="shared" ca="1" si="70"/>
        <v>68</v>
      </c>
      <c r="L211" s="37">
        <f t="shared" ca="1" si="70"/>
        <v>68</v>
      </c>
      <c r="M211" s="37">
        <f t="shared" ca="1" si="70"/>
        <v>68</v>
      </c>
      <c r="N211" s="37">
        <f t="shared" ca="1" si="70"/>
        <v>68</v>
      </c>
      <c r="O211" s="53"/>
      <c r="P211" s="30"/>
      <c r="Q211" s="31" t="str">
        <f t="shared" si="63"/>
        <v>Neil Smith</v>
      </c>
      <c r="R211" s="35" t="s">
        <v>642</v>
      </c>
      <c r="S211" s="31" t="str">
        <f t="shared" ca="1" si="57"/>
        <v>NESM!$J$25:$T$25</v>
      </c>
      <c r="T211" s="31" t="str">
        <f t="shared" ca="1" si="58"/>
        <v>NESM!$U$25:$AQ$25</v>
      </c>
      <c r="U211" s="31" t="str">
        <f t="shared" ca="1" si="59"/>
        <v>NESM!$J$26:$T$26</v>
      </c>
      <c r="V211" s="31" t="str">
        <f t="shared" ca="1" si="60"/>
        <v>NESM!$U$26:$AQ$26</v>
      </c>
      <c r="W211" s="31"/>
      <c r="X211" s="31"/>
      <c r="Y211" s="31"/>
      <c r="Z211" s="31"/>
      <c r="AA211" s="30" t="s">
        <v>643</v>
      </c>
      <c r="AB211" s="30" t="s">
        <v>642</v>
      </c>
      <c r="AC211" s="30" t="str">
        <f t="shared" si="68"/>
        <v/>
      </c>
    </row>
    <row r="212" spans="1:29" customFormat="1" x14ac:dyDescent="0.25">
      <c r="A212" s="30"/>
      <c r="B212" s="38" t="s">
        <v>644</v>
      </c>
      <c r="C212" s="30" t="s">
        <v>19</v>
      </c>
      <c r="D212" s="30"/>
      <c r="E212" s="37">
        <f t="shared" ca="1" si="69"/>
        <v>10.199999999999999</v>
      </c>
      <c r="F212" s="37">
        <f t="shared" ca="1" si="69"/>
        <v>10.199999999999999</v>
      </c>
      <c r="G212" s="37">
        <f t="shared" ca="1" si="69"/>
        <v>10.199999999999999</v>
      </c>
      <c r="H212" s="37">
        <f t="shared" ca="1" si="69"/>
        <v>10.199999999999999</v>
      </c>
      <c r="I212" s="37">
        <f t="shared" ca="1" si="69"/>
        <v>10.199999999999999</v>
      </c>
      <c r="J212" s="37">
        <f t="shared" ca="1" si="70"/>
        <v>10.199999999999999</v>
      </c>
      <c r="K212" s="37">
        <f t="shared" ca="1" si="70"/>
        <v>10.199999999999999</v>
      </c>
      <c r="L212" s="37">
        <f t="shared" ca="1" si="70"/>
        <v>10.199999999999999</v>
      </c>
      <c r="M212" s="37">
        <f t="shared" ca="1" si="70"/>
        <v>10.199999999999999</v>
      </c>
      <c r="N212" s="37">
        <f t="shared" ca="1" si="70"/>
        <v>10.199999999999999</v>
      </c>
      <c r="O212" s="53"/>
      <c r="P212" s="30"/>
      <c r="Q212" s="31" t="str">
        <f t="shared" si="63"/>
        <v>Normanton</v>
      </c>
      <c r="R212" s="35" t="s">
        <v>645</v>
      </c>
      <c r="S212" s="31" t="str">
        <f t="shared" ca="1" si="57"/>
        <v>NORM!$J$25:$T$25</v>
      </c>
      <c r="T212" s="31" t="str">
        <f t="shared" ca="1" si="58"/>
        <v>NORM!$U$25:$AQ$25</v>
      </c>
      <c r="U212" s="31" t="str">
        <f t="shared" ca="1" si="59"/>
        <v>NORM!$J$26:$T$26</v>
      </c>
      <c r="V212" s="31" t="str">
        <f t="shared" ca="1" si="60"/>
        <v>NORM!$U$26:$AQ$26</v>
      </c>
      <c r="W212" s="31"/>
      <c r="X212" s="31"/>
      <c r="Y212" s="31"/>
      <c r="Z212" s="31"/>
      <c r="AA212" s="30" t="s">
        <v>646</v>
      </c>
      <c r="AB212" s="30" t="s">
        <v>645</v>
      </c>
      <c r="AC212" s="30" t="str">
        <f t="shared" si="68"/>
        <v/>
      </c>
    </row>
    <row r="213" spans="1:29" customFormat="1" x14ac:dyDescent="0.25">
      <c r="A213" s="30"/>
      <c r="B213" s="38" t="s">
        <v>647</v>
      </c>
      <c r="C213" s="30" t="s">
        <v>19</v>
      </c>
      <c r="D213" s="30"/>
      <c r="E213" s="37">
        <f t="shared" ca="1" si="69"/>
        <v>10.8</v>
      </c>
      <c r="F213" s="37">
        <f t="shared" ca="1" si="69"/>
        <v>10.8</v>
      </c>
      <c r="G213" s="37">
        <f t="shared" ca="1" si="69"/>
        <v>10.8</v>
      </c>
      <c r="H213" s="37">
        <f t="shared" ca="1" si="69"/>
        <v>10.8</v>
      </c>
      <c r="I213" s="37">
        <f t="shared" ca="1" si="69"/>
        <v>10.8</v>
      </c>
      <c r="J213" s="37">
        <f t="shared" ca="1" si="70"/>
        <v>13.1</v>
      </c>
      <c r="K213" s="37">
        <f t="shared" ca="1" si="70"/>
        <v>13.1</v>
      </c>
      <c r="L213" s="37">
        <f t="shared" ca="1" si="70"/>
        <v>13.1</v>
      </c>
      <c r="M213" s="37">
        <f t="shared" ca="1" si="70"/>
        <v>13.1</v>
      </c>
      <c r="N213" s="37">
        <f t="shared" ca="1" si="70"/>
        <v>13.1</v>
      </c>
      <c r="O213" s="53"/>
      <c r="P213" s="30"/>
      <c r="Q213" s="31" t="str">
        <f t="shared" si="63"/>
        <v>North Cloncurry</v>
      </c>
      <c r="R213" s="35" t="s">
        <v>648</v>
      </c>
      <c r="S213" s="31" t="str">
        <f t="shared" ca="1" si="57"/>
        <v>NOCL!$J$25:$T$25</v>
      </c>
      <c r="T213" s="31" t="str">
        <f t="shared" ca="1" si="58"/>
        <v>NOCL!$U$25:$AQ$25</v>
      </c>
      <c r="U213" s="31" t="str">
        <f t="shared" ca="1" si="59"/>
        <v>NOCL!$J$26:$T$26</v>
      </c>
      <c r="V213" s="31" t="str">
        <f t="shared" ca="1" si="60"/>
        <v>NOCL!$U$26:$AQ$26</v>
      </c>
      <c r="W213" s="31"/>
      <c r="X213" s="31"/>
      <c r="Y213" s="31"/>
      <c r="Z213" s="31"/>
      <c r="AA213" s="30" t="s">
        <v>649</v>
      </c>
      <c r="AB213" s="30" t="s">
        <v>648</v>
      </c>
      <c r="AC213" s="30" t="str">
        <f t="shared" si="68"/>
        <v/>
      </c>
    </row>
    <row r="214" spans="1:29" customFormat="1" x14ac:dyDescent="0.25">
      <c r="A214" s="30"/>
      <c r="B214" s="38" t="s">
        <v>650</v>
      </c>
      <c r="C214" s="30" t="s">
        <v>19</v>
      </c>
      <c r="D214" s="30"/>
      <c r="E214" s="37">
        <f t="shared" ca="1" si="69"/>
        <v>47.7</v>
      </c>
      <c r="F214" s="37">
        <f t="shared" ca="1" si="69"/>
        <v>47.7</v>
      </c>
      <c r="G214" s="37">
        <f t="shared" ca="1" si="69"/>
        <v>47.7</v>
      </c>
      <c r="H214" s="37">
        <f t="shared" ca="1" si="69"/>
        <v>47.7</v>
      </c>
      <c r="I214" s="37">
        <f t="shared" ca="1" si="69"/>
        <v>47.7</v>
      </c>
      <c r="J214" s="37">
        <f t="shared" ca="1" si="70"/>
        <v>53.1</v>
      </c>
      <c r="K214" s="37">
        <f t="shared" ca="1" si="70"/>
        <v>53.1</v>
      </c>
      <c r="L214" s="37">
        <f t="shared" ca="1" si="70"/>
        <v>53.1</v>
      </c>
      <c r="M214" s="37">
        <f t="shared" ca="1" si="70"/>
        <v>53.1</v>
      </c>
      <c r="N214" s="37">
        <f t="shared" ca="1" si="70"/>
        <v>53.1</v>
      </c>
      <c r="O214" s="53"/>
      <c r="P214" s="30"/>
      <c r="Q214" s="31" t="str">
        <f t="shared" si="63"/>
        <v>North Mackay</v>
      </c>
      <c r="R214" s="35" t="s">
        <v>651</v>
      </c>
      <c r="S214" s="31" t="str">
        <f t="shared" ca="1" si="57"/>
        <v>NOMA!$J$25:$T$25</v>
      </c>
      <c r="T214" s="31" t="str">
        <f t="shared" ca="1" si="58"/>
        <v>NOMA!$U$25:$AQ$25</v>
      </c>
      <c r="U214" s="31" t="str">
        <f t="shared" ca="1" si="59"/>
        <v>NOMA!$J$26:$T$26</v>
      </c>
      <c r="V214" s="31" t="str">
        <f t="shared" ca="1" si="60"/>
        <v>NOMA!$U$26:$AQ$26</v>
      </c>
      <c r="W214" s="31"/>
      <c r="X214" s="31"/>
      <c r="Y214" s="31"/>
      <c r="Z214" s="31"/>
      <c r="AA214" s="30" t="s">
        <v>652</v>
      </c>
      <c r="AB214" s="30" t="s">
        <v>651</v>
      </c>
      <c r="AC214" s="30" t="str">
        <f t="shared" si="68"/>
        <v/>
      </c>
    </row>
    <row r="215" spans="1:29" customFormat="1" x14ac:dyDescent="0.25">
      <c r="A215" s="30"/>
      <c r="B215" s="38" t="s">
        <v>653</v>
      </c>
      <c r="C215" s="30" t="s">
        <v>19</v>
      </c>
      <c r="D215" s="30"/>
      <c r="E215" s="37">
        <f t="shared" ca="1" si="69"/>
        <v>31.1</v>
      </c>
      <c r="F215" s="37">
        <f t="shared" ca="1" si="69"/>
        <v>31.1</v>
      </c>
      <c r="G215" s="37">
        <f t="shared" ca="1" si="69"/>
        <v>31.1</v>
      </c>
      <c r="H215" s="37">
        <f t="shared" ca="1" si="69"/>
        <v>31.1</v>
      </c>
      <c r="I215" s="37">
        <f t="shared" ca="1" si="69"/>
        <v>31.1</v>
      </c>
      <c r="J215" s="37">
        <f t="shared" ca="1" si="70"/>
        <v>34.5</v>
      </c>
      <c r="K215" s="37">
        <f t="shared" ca="1" si="70"/>
        <v>34.5</v>
      </c>
      <c r="L215" s="37">
        <f t="shared" ca="1" si="70"/>
        <v>34.5</v>
      </c>
      <c r="M215" s="37">
        <f t="shared" ca="1" si="70"/>
        <v>34.5</v>
      </c>
      <c r="N215" s="37">
        <f t="shared" ca="1" si="70"/>
        <v>34.5</v>
      </c>
      <c r="O215" s="53"/>
      <c r="P215" s="30"/>
      <c r="Q215" s="31" t="str">
        <f t="shared" si="63"/>
        <v>North Street</v>
      </c>
      <c r="R215" s="35" t="s">
        <v>654</v>
      </c>
      <c r="S215" s="31" t="str">
        <f t="shared" ca="1" si="57"/>
        <v>NOST!$J$25:$T$25</v>
      </c>
      <c r="T215" s="31" t="str">
        <f t="shared" ca="1" si="58"/>
        <v>NOST!$U$25:$AQ$25</v>
      </c>
      <c r="U215" s="31" t="str">
        <f t="shared" ca="1" si="59"/>
        <v>NOST!$J$26:$T$26</v>
      </c>
      <c r="V215" s="31" t="str">
        <f t="shared" ca="1" si="60"/>
        <v>NOST!$U$26:$AQ$26</v>
      </c>
      <c r="W215" s="31"/>
      <c r="X215" s="31"/>
      <c r="Y215" s="31"/>
      <c r="Z215" s="31"/>
      <c r="AA215" s="30" t="s">
        <v>655</v>
      </c>
      <c r="AB215" s="30" t="s">
        <v>654</v>
      </c>
      <c r="AC215" s="30" t="str">
        <f t="shared" si="68"/>
        <v/>
      </c>
    </row>
    <row r="216" spans="1:29" customFormat="1" x14ac:dyDescent="0.25">
      <c r="A216" s="30"/>
      <c r="B216" s="38" t="s">
        <v>656</v>
      </c>
      <c r="C216" s="30" t="s">
        <v>19</v>
      </c>
      <c r="D216" s="30"/>
      <c r="E216" s="37">
        <f t="shared" ca="1" si="69"/>
        <v>22</v>
      </c>
      <c r="F216" s="37">
        <f t="shared" ca="1" si="69"/>
        <v>22</v>
      </c>
      <c r="G216" s="37">
        <f t="shared" ca="1" si="69"/>
        <v>22</v>
      </c>
      <c r="H216" s="37">
        <f t="shared" ca="1" si="69"/>
        <v>22</v>
      </c>
      <c r="I216" s="37">
        <f t="shared" ca="1" si="69"/>
        <v>22</v>
      </c>
      <c r="J216" s="37">
        <f t="shared" ca="1" si="70"/>
        <v>22</v>
      </c>
      <c r="K216" s="37">
        <f t="shared" ca="1" si="70"/>
        <v>22</v>
      </c>
      <c r="L216" s="37">
        <f t="shared" ca="1" si="70"/>
        <v>22</v>
      </c>
      <c r="M216" s="37">
        <f t="shared" ca="1" si="70"/>
        <v>22</v>
      </c>
      <c r="N216" s="37">
        <f t="shared" ca="1" si="70"/>
        <v>22</v>
      </c>
      <c r="O216" s="53"/>
      <c r="P216" s="30"/>
      <c r="Q216" s="31" t="str">
        <f t="shared" si="63"/>
        <v>Norwin</v>
      </c>
      <c r="R216" s="35" t="s">
        <v>657</v>
      </c>
      <c r="S216" s="31" t="str">
        <f t="shared" ca="1" si="57"/>
        <v>NORW!$J$25:$T$25</v>
      </c>
      <c r="T216" s="31" t="str">
        <f t="shared" ca="1" si="58"/>
        <v>NORW!$U$25:$AQ$25</v>
      </c>
      <c r="U216" s="31" t="str">
        <f t="shared" ca="1" si="59"/>
        <v>NORW!$J$26:$T$26</v>
      </c>
      <c r="V216" s="31" t="str">
        <f t="shared" ca="1" si="60"/>
        <v>NORW!$U$26:$AQ$26</v>
      </c>
      <c r="W216" s="31"/>
      <c r="X216" s="31"/>
      <c r="Y216" s="31"/>
      <c r="Z216" s="31"/>
      <c r="AA216" s="30" t="s">
        <v>658</v>
      </c>
      <c r="AB216" s="30" t="s">
        <v>657</v>
      </c>
      <c r="AC216" s="30" t="str">
        <f t="shared" si="68"/>
        <v/>
      </c>
    </row>
    <row r="217" spans="1:29" customFormat="1" x14ac:dyDescent="0.25">
      <c r="A217" s="30"/>
      <c r="B217" s="38" t="s">
        <v>659</v>
      </c>
      <c r="C217" s="30" t="s">
        <v>59</v>
      </c>
      <c r="D217" s="30"/>
      <c r="E217" s="37">
        <f t="shared" ca="1" si="69"/>
        <v>147.19999999999999</v>
      </c>
      <c r="F217" s="37">
        <f t="shared" ca="1" si="69"/>
        <v>147.19999999999999</v>
      </c>
      <c r="G217" s="37">
        <f t="shared" ca="1" si="69"/>
        <v>147.19999999999999</v>
      </c>
      <c r="H217" s="37">
        <f t="shared" ca="1" si="69"/>
        <v>147.19999999999999</v>
      </c>
      <c r="I217" s="37">
        <f t="shared" ca="1" si="69"/>
        <v>147.19999999999999</v>
      </c>
      <c r="J217" s="37">
        <f t="shared" ca="1" si="70"/>
        <v>165.2</v>
      </c>
      <c r="K217" s="37">
        <f t="shared" ca="1" si="70"/>
        <v>165.2</v>
      </c>
      <c r="L217" s="37">
        <f t="shared" ca="1" si="70"/>
        <v>165.2</v>
      </c>
      <c r="M217" s="37">
        <f t="shared" ca="1" si="70"/>
        <v>165.2</v>
      </c>
      <c r="N217" s="37">
        <f t="shared" ca="1" si="70"/>
        <v>165.2</v>
      </c>
      <c r="O217" s="53"/>
      <c r="P217" s="30"/>
      <c r="Q217" s="31" t="str">
        <f t="shared" si="63"/>
        <v>Oakey BSP</v>
      </c>
      <c r="R217" s="35" t="s">
        <v>660</v>
      </c>
      <c r="S217" s="31" t="str">
        <f t="shared" ca="1" si="57"/>
        <v>'T189'!$I$23:$S$23</v>
      </c>
      <c r="T217" s="31" t="str">
        <f t="shared" ca="1" si="58"/>
        <v>'T189'!$T$23:$AQ$23</v>
      </c>
      <c r="U217" s="31" t="str">
        <f t="shared" ca="1" si="59"/>
        <v>'T189'!$I$24:$S$24</v>
      </c>
      <c r="V217" s="31" t="str">
        <f t="shared" ca="1" si="60"/>
        <v>'T189'!$T$24:$AQ$24</v>
      </c>
      <c r="W217" s="31"/>
      <c r="X217" s="31"/>
      <c r="Y217" s="31"/>
      <c r="Z217" s="31"/>
      <c r="AA217" s="30" t="s">
        <v>661</v>
      </c>
      <c r="AB217" s="30" t="s">
        <v>660</v>
      </c>
      <c r="AC217" s="30" t="str">
        <f t="shared" si="68"/>
        <v/>
      </c>
    </row>
    <row r="218" spans="1:29" customFormat="1" x14ac:dyDescent="0.25">
      <c r="A218" s="30"/>
      <c r="B218" s="38" t="s">
        <v>662</v>
      </c>
      <c r="C218" s="30" t="s">
        <v>19</v>
      </c>
      <c r="D218" s="30"/>
      <c r="E218" s="37">
        <f t="shared" ca="1" si="69"/>
        <v>49.7</v>
      </c>
      <c r="F218" s="37">
        <f t="shared" ca="1" si="69"/>
        <v>49.7</v>
      </c>
      <c r="G218" s="37">
        <f t="shared" ca="1" si="69"/>
        <v>49.7</v>
      </c>
      <c r="H218" s="37">
        <f t="shared" ca="1" si="69"/>
        <v>49.7</v>
      </c>
      <c r="I218" s="37">
        <f t="shared" ca="1" si="69"/>
        <v>49.7</v>
      </c>
      <c r="J218" s="37">
        <f t="shared" ca="1" si="70"/>
        <v>56.3</v>
      </c>
      <c r="K218" s="37">
        <f t="shared" ca="1" si="70"/>
        <v>56.3</v>
      </c>
      <c r="L218" s="37">
        <f t="shared" ca="1" si="70"/>
        <v>56.3</v>
      </c>
      <c r="M218" s="37">
        <f t="shared" ca="1" si="70"/>
        <v>56.3</v>
      </c>
      <c r="N218" s="37">
        <f t="shared" ca="1" si="70"/>
        <v>56.3</v>
      </c>
      <c r="O218" s="53"/>
      <c r="P218" s="30"/>
      <c r="Q218" s="31" t="str">
        <f t="shared" si="63"/>
        <v>Oakey</v>
      </c>
      <c r="R218" s="35" t="s">
        <v>663</v>
      </c>
      <c r="S218" s="31" t="str">
        <f t="shared" ca="1" si="57"/>
        <v>OAKE!$J$25:$T$25</v>
      </c>
      <c r="T218" s="31" t="str">
        <f t="shared" ca="1" si="58"/>
        <v>OAKE!$U$25:$AQ$25</v>
      </c>
      <c r="U218" s="31" t="str">
        <f t="shared" ca="1" si="59"/>
        <v>OAKE!$J$26:$T$26</v>
      </c>
      <c r="V218" s="31" t="str">
        <f t="shared" ca="1" si="60"/>
        <v>OAKE!$U$26:$AQ$26</v>
      </c>
      <c r="W218" s="31"/>
      <c r="X218" s="31"/>
      <c r="Y218" s="31"/>
      <c r="Z218" s="31"/>
      <c r="AA218" s="30" t="s">
        <v>664</v>
      </c>
      <c r="AB218" s="30" t="s">
        <v>663</v>
      </c>
      <c r="AC218" s="30" t="str">
        <f t="shared" si="68"/>
        <v/>
      </c>
    </row>
    <row r="219" spans="1:29" customFormat="1" x14ac:dyDescent="0.25">
      <c r="A219" s="30"/>
      <c r="B219" s="38" t="s">
        <v>665</v>
      </c>
      <c r="C219" s="30" t="s">
        <v>19</v>
      </c>
      <c r="D219" s="30"/>
      <c r="E219" s="37">
        <f t="shared" ca="1" si="69"/>
        <v>74.2</v>
      </c>
      <c r="F219" s="37">
        <f t="shared" ca="1" si="69"/>
        <v>74.2</v>
      </c>
      <c r="G219" s="37">
        <f t="shared" ca="1" si="69"/>
        <v>74.2</v>
      </c>
      <c r="H219" s="37">
        <f t="shared" ca="1" si="69"/>
        <v>74.2</v>
      </c>
      <c r="I219" s="37">
        <f t="shared" ca="1" si="69"/>
        <v>74.2</v>
      </c>
      <c r="J219" s="37">
        <f t="shared" ca="1" si="70"/>
        <v>77.599999999999994</v>
      </c>
      <c r="K219" s="37">
        <f t="shared" ca="1" si="70"/>
        <v>77.599999999999994</v>
      </c>
      <c r="L219" s="37">
        <f t="shared" ca="1" si="70"/>
        <v>77.599999999999994</v>
      </c>
      <c r="M219" s="37">
        <f t="shared" ca="1" si="70"/>
        <v>77.599999999999994</v>
      </c>
      <c r="N219" s="37">
        <f t="shared" ca="1" si="70"/>
        <v>77.599999999999994</v>
      </c>
      <c r="O219" s="53"/>
      <c r="P219" s="30"/>
      <c r="Q219" s="31" t="str">
        <f t="shared" si="63"/>
        <v>Oonoonba</v>
      </c>
      <c r="R219" s="35" t="s">
        <v>666</v>
      </c>
      <c r="S219" s="31" t="str">
        <f t="shared" ca="1" si="57"/>
        <v>OONN!$J$25:$T$25</v>
      </c>
      <c r="T219" s="31" t="str">
        <f t="shared" ca="1" si="58"/>
        <v>OONN!$U$25:$AQ$25</v>
      </c>
      <c r="U219" s="31" t="str">
        <f t="shared" ca="1" si="59"/>
        <v>OONN!$J$26:$T$26</v>
      </c>
      <c r="V219" s="31" t="str">
        <f t="shared" ca="1" si="60"/>
        <v>OONN!$U$26:$AQ$26</v>
      </c>
      <c r="W219" s="31"/>
      <c r="X219" s="31"/>
      <c r="Y219" s="31"/>
      <c r="Z219" s="31"/>
      <c r="AA219" s="30" t="s">
        <v>667</v>
      </c>
      <c r="AB219" s="30" t="s">
        <v>666</v>
      </c>
      <c r="AC219" s="30" t="str">
        <f t="shared" si="68"/>
        <v/>
      </c>
    </row>
    <row r="220" spans="1:29" customFormat="1" x14ac:dyDescent="0.25">
      <c r="A220" s="30"/>
      <c r="B220" s="38" t="s">
        <v>668</v>
      </c>
      <c r="C220" s="30" t="s">
        <v>19</v>
      </c>
      <c r="D220" s="30"/>
      <c r="E220" s="37">
        <f t="shared" ca="1" si="69"/>
        <v>22</v>
      </c>
      <c r="F220" s="37">
        <f t="shared" ca="1" si="69"/>
        <v>22</v>
      </c>
      <c r="G220" s="37">
        <f t="shared" ca="1" si="69"/>
        <v>22</v>
      </c>
      <c r="H220" s="37">
        <f t="shared" ca="1" si="69"/>
        <v>22</v>
      </c>
      <c r="I220" s="37">
        <f t="shared" ca="1" si="69"/>
        <v>22</v>
      </c>
      <c r="J220" s="37">
        <f t="shared" ca="1" si="70"/>
        <v>22</v>
      </c>
      <c r="K220" s="37">
        <f t="shared" ca="1" si="70"/>
        <v>22</v>
      </c>
      <c r="L220" s="37">
        <f t="shared" ca="1" si="70"/>
        <v>22</v>
      </c>
      <c r="M220" s="37">
        <f t="shared" ca="1" si="70"/>
        <v>22</v>
      </c>
      <c r="N220" s="37">
        <f t="shared" ca="1" si="70"/>
        <v>22</v>
      </c>
      <c r="O220" s="53"/>
      <c r="P220" s="30"/>
      <c r="Q220" s="31" t="str">
        <f t="shared" si="63"/>
        <v>Owanyilla</v>
      </c>
      <c r="R220" s="35" t="s">
        <v>669</v>
      </c>
      <c r="S220" s="31" t="str">
        <f t="shared" ca="1" si="57"/>
        <v>OWAN!$J$25:$T$25</v>
      </c>
      <c r="T220" s="31" t="str">
        <f t="shared" ca="1" si="58"/>
        <v>OWAN!$U$25:$AQ$25</v>
      </c>
      <c r="U220" s="31" t="str">
        <f t="shared" ca="1" si="59"/>
        <v>OWAN!$J$26:$T$26</v>
      </c>
      <c r="V220" s="31" t="str">
        <f t="shared" ca="1" si="60"/>
        <v>OWAN!$U$26:$AQ$26</v>
      </c>
      <c r="W220" s="31"/>
      <c r="X220" s="31"/>
      <c r="Y220" s="31"/>
      <c r="Z220" s="31"/>
      <c r="AA220" s="30" t="s">
        <v>670</v>
      </c>
      <c r="AB220" s="30" t="s">
        <v>669</v>
      </c>
      <c r="AC220" s="30" t="str">
        <f t="shared" si="68"/>
        <v/>
      </c>
    </row>
    <row r="221" spans="1:29" customFormat="1" x14ac:dyDescent="0.25">
      <c r="A221" s="30"/>
      <c r="B221" s="38" t="s">
        <v>671</v>
      </c>
      <c r="C221" s="30" t="s">
        <v>19</v>
      </c>
      <c r="D221" s="30"/>
      <c r="E221" s="37">
        <f t="shared" ref="E221:I229" ca="1" si="71">IF(AND($S221&lt;&gt;"", $U221&lt;&gt;"", $E$2&lt;&gt;"", $E$2&lt;&gt;"-"), IF(INDEX(INDIRECT($U221), MATCH(E$5, INDIRECT($S221), 0))&lt;&gt;"", IF(ISNUMBER(INDEX(INDIRECT($U221), MATCH(E$5, INDIRECT($S221), 0))), ROUND(INDEX(INDIRECT($U221), MATCH(E$5, INDIRECT($S221), 0)), 1), IF($E$2="Meets Security Standard", PROPER(INDEX(INDIRECT($U221), MATCH(E$5, INDIRECT($S221), 0))), INDEX(INDIRECT($U221), MATCH(E$5, INDIRECT($S221), 0)))), ""), "")</f>
        <v>10</v>
      </c>
      <c r="F221" s="37">
        <f t="shared" ca="1" si="71"/>
        <v>10</v>
      </c>
      <c r="G221" s="37">
        <f t="shared" ca="1" si="71"/>
        <v>10</v>
      </c>
      <c r="H221" s="37">
        <f t="shared" ca="1" si="71"/>
        <v>10</v>
      </c>
      <c r="I221" s="37">
        <f t="shared" ca="1" si="71"/>
        <v>10</v>
      </c>
      <c r="J221" s="37">
        <f t="shared" ref="J221:N229" ca="1" si="72">IF(AND($T221&lt;&gt;"", $V221&lt;&gt;"", $E$2&lt;&gt;"", $E$2&lt;&gt;"-"), IF(INDEX(INDIRECT($V221), MATCH(TEXT(J$5, "????"), INDIRECT($T221), 0))&lt;&gt;"", IF(INDEX(INDIRECT($V221), MATCH(TEXT(J$5, "????"), INDIRECT($T221), 0))&lt;&gt;"", IF(ISNUMBER(INDEX(INDIRECT($V221), MATCH(TEXT(J$5, "????"), INDIRECT($T221), 0))), ROUND(INDEX(INDIRECT($V221), MATCH(TEXT(J$5, "????"), INDIRECT($T221), 0)), 1), IF($E$2="Meets Security Standard", PROPER(INDEX(INDIRECT($V221), MATCH(TEXT(J$5, "????"), INDIRECT($T221), 0))), INDEX(INDIRECT($V221), MATCH(TEXT(J$5, "????"), INDIRECT($T221), 0)))), ""), ""), "")</f>
        <v>10</v>
      </c>
      <c r="K221" s="37">
        <f t="shared" ca="1" si="72"/>
        <v>10</v>
      </c>
      <c r="L221" s="37">
        <f t="shared" ca="1" si="72"/>
        <v>10</v>
      </c>
      <c r="M221" s="37">
        <f t="shared" ca="1" si="72"/>
        <v>10</v>
      </c>
      <c r="N221" s="37">
        <f t="shared" ca="1" si="72"/>
        <v>10</v>
      </c>
      <c r="O221" s="53"/>
      <c r="P221" s="30"/>
      <c r="Q221" s="31" t="str">
        <f t="shared" si="63"/>
        <v>Pampas</v>
      </c>
      <c r="R221" s="35" t="s">
        <v>672</v>
      </c>
      <c r="S221" s="31" t="str">
        <f t="shared" ca="1" si="57"/>
        <v>PAMP!$J$25:$T$25</v>
      </c>
      <c r="T221" s="31" t="str">
        <f t="shared" ca="1" si="58"/>
        <v>PAMP!$U$25:$AQ$25</v>
      </c>
      <c r="U221" s="31" t="str">
        <f t="shared" ca="1" si="59"/>
        <v>PAMP!$J$26:$T$26</v>
      </c>
      <c r="V221" s="31" t="str">
        <f t="shared" ca="1" si="60"/>
        <v>PAMP!$U$26:$AQ$26</v>
      </c>
      <c r="W221" s="31"/>
      <c r="X221" s="31"/>
      <c r="Y221" s="31"/>
      <c r="Z221" s="31"/>
      <c r="AA221" s="30" t="s">
        <v>673</v>
      </c>
      <c r="AB221" s="30" t="s">
        <v>672</v>
      </c>
      <c r="AC221" s="30" t="str">
        <f t="shared" si="68"/>
        <v/>
      </c>
    </row>
    <row r="222" spans="1:29" customFormat="1" x14ac:dyDescent="0.25">
      <c r="A222" s="30"/>
      <c r="B222" s="38" t="s">
        <v>674</v>
      </c>
      <c r="C222" s="30" t="s">
        <v>19</v>
      </c>
      <c r="D222" s="30"/>
      <c r="E222" s="37">
        <f t="shared" ca="1" si="71"/>
        <v>23.2</v>
      </c>
      <c r="F222" s="37">
        <f t="shared" ca="1" si="71"/>
        <v>23.2</v>
      </c>
      <c r="G222" s="37">
        <f t="shared" ca="1" si="71"/>
        <v>23.2</v>
      </c>
      <c r="H222" s="37">
        <f t="shared" ca="1" si="71"/>
        <v>23.2</v>
      </c>
      <c r="I222" s="37">
        <f t="shared" ca="1" si="71"/>
        <v>23.2</v>
      </c>
      <c r="J222" s="37">
        <f t="shared" ca="1" si="72"/>
        <v>26.6</v>
      </c>
      <c r="K222" s="37">
        <f t="shared" ca="1" si="72"/>
        <v>26.6</v>
      </c>
      <c r="L222" s="37">
        <f t="shared" ca="1" si="72"/>
        <v>26.6</v>
      </c>
      <c r="M222" s="37">
        <f t="shared" ca="1" si="72"/>
        <v>26.6</v>
      </c>
      <c r="N222" s="37">
        <f t="shared" ca="1" si="72"/>
        <v>26.6</v>
      </c>
      <c r="O222" s="53"/>
      <c r="P222" s="30"/>
      <c r="Q222" s="31" t="str">
        <f t="shared" si="63"/>
        <v>Pandoin</v>
      </c>
      <c r="R222" s="35" t="s">
        <v>675</v>
      </c>
      <c r="S222" s="31" t="str">
        <f t="shared" ca="1" si="57"/>
        <v>PAND!$J$25:$T$25</v>
      </c>
      <c r="T222" s="31" t="str">
        <f t="shared" ca="1" si="58"/>
        <v>PAND!$U$25:$AQ$25</v>
      </c>
      <c r="U222" s="31" t="str">
        <f t="shared" ca="1" si="59"/>
        <v>PAND!$J$26:$T$26</v>
      </c>
      <c r="V222" s="31" t="str">
        <f t="shared" ca="1" si="60"/>
        <v>PAND!$U$26:$AQ$26</v>
      </c>
      <c r="W222" s="31"/>
      <c r="X222" s="31"/>
      <c r="Y222" s="31"/>
      <c r="Z222" s="31"/>
      <c r="AA222" s="30" t="s">
        <v>676</v>
      </c>
      <c r="AB222" s="30" t="s">
        <v>675</v>
      </c>
      <c r="AC222" s="30" t="str">
        <f t="shared" si="68"/>
        <v/>
      </c>
    </row>
    <row r="223" spans="1:29" customFormat="1" x14ac:dyDescent="0.25">
      <c r="A223" s="30"/>
      <c r="B223" s="38" t="s">
        <v>677</v>
      </c>
      <c r="C223" s="30" t="s">
        <v>19</v>
      </c>
      <c r="D223" s="30"/>
      <c r="E223" s="37">
        <f t="shared" ca="1" si="71"/>
        <v>48.3</v>
      </c>
      <c r="F223" s="37">
        <f t="shared" ca="1" si="71"/>
        <v>48.3</v>
      </c>
      <c r="G223" s="37">
        <f t="shared" ca="1" si="71"/>
        <v>48.3</v>
      </c>
      <c r="H223" s="37">
        <f t="shared" ca="1" si="71"/>
        <v>48.3</v>
      </c>
      <c r="I223" s="37">
        <f t="shared" ca="1" si="71"/>
        <v>48.3</v>
      </c>
      <c r="J223" s="37">
        <f t="shared" ca="1" si="72"/>
        <v>55.4</v>
      </c>
      <c r="K223" s="37">
        <f t="shared" ca="1" si="72"/>
        <v>55.4</v>
      </c>
      <c r="L223" s="37">
        <f t="shared" ca="1" si="72"/>
        <v>55.4</v>
      </c>
      <c r="M223" s="37">
        <f t="shared" ca="1" si="72"/>
        <v>55.4</v>
      </c>
      <c r="N223" s="37">
        <f t="shared" ca="1" si="72"/>
        <v>55.4</v>
      </c>
      <c r="O223" s="53"/>
      <c r="P223" s="30"/>
      <c r="Q223" s="31" t="str">
        <f t="shared" si="63"/>
        <v>Parkhurst</v>
      </c>
      <c r="R223" s="35" t="s">
        <v>678</v>
      </c>
      <c r="S223" s="31" t="str">
        <f t="shared" ca="1" si="57"/>
        <v>PARK!$J$25:$T$25</v>
      </c>
      <c r="T223" s="31" t="str">
        <f t="shared" ca="1" si="58"/>
        <v>PARK!$U$25:$AQ$25</v>
      </c>
      <c r="U223" s="31" t="str">
        <f t="shared" ca="1" si="59"/>
        <v>PARK!$J$26:$T$26</v>
      </c>
      <c r="V223" s="31" t="str">
        <f t="shared" ca="1" si="60"/>
        <v>PARK!$U$26:$AQ$26</v>
      </c>
      <c r="W223" s="31"/>
      <c r="X223" s="31"/>
      <c r="Y223" s="31"/>
      <c r="Z223" s="31"/>
      <c r="AA223" s="30" t="s">
        <v>679</v>
      </c>
      <c r="AB223" s="30" t="s">
        <v>678</v>
      </c>
      <c r="AC223" s="30" t="str">
        <f t="shared" si="68"/>
        <v/>
      </c>
    </row>
    <row r="224" spans="1:29" customFormat="1" x14ac:dyDescent="0.25">
      <c r="A224" s="30"/>
      <c r="B224" s="38" t="s">
        <v>680</v>
      </c>
      <c r="C224" s="30" t="s">
        <v>19</v>
      </c>
      <c r="D224" s="30"/>
      <c r="E224" s="37">
        <f t="shared" ca="1" si="71"/>
        <v>4.7</v>
      </c>
      <c r="F224" s="37">
        <f t="shared" ca="1" si="71"/>
        <v>4.7</v>
      </c>
      <c r="G224" s="37">
        <f t="shared" ca="1" si="71"/>
        <v>4.7</v>
      </c>
      <c r="H224" s="37">
        <f t="shared" ca="1" si="71"/>
        <v>4.7</v>
      </c>
      <c r="I224" s="37">
        <f t="shared" ca="1" si="71"/>
        <v>4.7</v>
      </c>
      <c r="J224" s="37">
        <f t="shared" ca="1" si="72"/>
        <v>5.0999999999999996</v>
      </c>
      <c r="K224" s="37">
        <f t="shared" ca="1" si="72"/>
        <v>5.0999999999999996</v>
      </c>
      <c r="L224" s="37">
        <f t="shared" ca="1" si="72"/>
        <v>5.0999999999999996</v>
      </c>
      <c r="M224" s="37">
        <f t="shared" ca="1" si="72"/>
        <v>5.0999999999999996</v>
      </c>
      <c r="N224" s="37">
        <f t="shared" ca="1" si="72"/>
        <v>5.0999999999999996</v>
      </c>
      <c r="O224" s="53"/>
      <c r="P224" s="30"/>
      <c r="Q224" s="31" t="str">
        <f t="shared" si="63"/>
        <v>Peranga</v>
      </c>
      <c r="R224" s="35" t="s">
        <v>681</v>
      </c>
      <c r="S224" s="31" t="str">
        <f t="shared" ca="1" si="57"/>
        <v>PERA!$J$25:$T$25</v>
      </c>
      <c r="T224" s="31" t="str">
        <f t="shared" ca="1" si="58"/>
        <v>PERA!$U$25:$AQ$25</v>
      </c>
      <c r="U224" s="31" t="str">
        <f t="shared" ca="1" si="59"/>
        <v>PERA!$J$26:$T$26</v>
      </c>
      <c r="V224" s="31" t="str">
        <f t="shared" ca="1" si="60"/>
        <v>PERA!$U$26:$AQ$26</v>
      </c>
      <c r="W224" s="31"/>
      <c r="X224" s="31"/>
      <c r="Y224" s="31"/>
      <c r="Z224" s="31"/>
      <c r="AA224" s="30" t="s">
        <v>682</v>
      </c>
      <c r="AB224" s="30" t="s">
        <v>681</v>
      </c>
      <c r="AC224" s="30" t="str">
        <f t="shared" si="68"/>
        <v/>
      </c>
    </row>
    <row r="225" spans="1:29" customFormat="1" x14ac:dyDescent="0.25">
      <c r="A225" s="30"/>
      <c r="B225" s="38" t="s">
        <v>683</v>
      </c>
      <c r="C225" s="30" t="s">
        <v>19</v>
      </c>
      <c r="D225" s="30"/>
      <c r="E225" s="37">
        <f t="shared" ca="1" si="71"/>
        <v>78.900000000000006</v>
      </c>
      <c r="F225" s="37">
        <f t="shared" ca="1" si="71"/>
        <v>78.900000000000006</v>
      </c>
      <c r="G225" s="37">
        <f t="shared" ca="1" si="71"/>
        <v>78.900000000000006</v>
      </c>
      <c r="H225" s="37">
        <f t="shared" ca="1" si="71"/>
        <v>78.900000000000006</v>
      </c>
      <c r="I225" s="37">
        <f t="shared" ca="1" si="71"/>
        <v>78.900000000000006</v>
      </c>
      <c r="J225" s="37">
        <f t="shared" ca="1" si="72"/>
        <v>87.4</v>
      </c>
      <c r="K225" s="37">
        <f t="shared" ca="1" si="72"/>
        <v>87.4</v>
      </c>
      <c r="L225" s="37">
        <f t="shared" ca="1" si="72"/>
        <v>87.4</v>
      </c>
      <c r="M225" s="37">
        <f t="shared" ca="1" si="72"/>
        <v>87.4</v>
      </c>
      <c r="N225" s="37">
        <f t="shared" ca="1" si="72"/>
        <v>87.4</v>
      </c>
      <c r="O225" s="53"/>
      <c r="P225" s="30"/>
      <c r="Q225" s="31" t="str">
        <f t="shared" si="63"/>
        <v>Peter Arlett</v>
      </c>
      <c r="R225" s="35" t="s">
        <v>684</v>
      </c>
      <c r="S225" s="31" t="str">
        <f t="shared" ca="1" si="57"/>
        <v>PEAR!$J$25:$T$25</v>
      </c>
      <c r="T225" s="31" t="str">
        <f t="shared" ca="1" si="58"/>
        <v>PEAR!$U$25:$AQ$25</v>
      </c>
      <c r="U225" s="31" t="str">
        <f t="shared" ca="1" si="59"/>
        <v>PEAR!$J$26:$T$26</v>
      </c>
      <c r="V225" s="31" t="str">
        <f t="shared" ca="1" si="60"/>
        <v>PEAR!$U$26:$AQ$26</v>
      </c>
      <c r="W225" s="31"/>
      <c r="X225" s="31"/>
      <c r="Y225" s="31"/>
      <c r="Z225" s="31"/>
      <c r="AA225" s="30" t="s">
        <v>685</v>
      </c>
      <c r="AB225" s="30" t="s">
        <v>684</v>
      </c>
      <c r="AC225" s="30" t="str">
        <f t="shared" si="68"/>
        <v/>
      </c>
    </row>
    <row r="226" spans="1:29" customFormat="1" x14ac:dyDescent="0.25">
      <c r="A226" s="30"/>
      <c r="B226" s="38" t="s">
        <v>686</v>
      </c>
      <c r="C226" s="30" t="s">
        <v>19</v>
      </c>
      <c r="D226" s="30"/>
      <c r="E226" s="37">
        <f t="shared" ca="1" si="71"/>
        <v>33.200000000000003</v>
      </c>
      <c r="F226" s="37">
        <f t="shared" ca="1" si="71"/>
        <v>33.200000000000003</v>
      </c>
      <c r="G226" s="37">
        <f t="shared" ca="1" si="71"/>
        <v>33.200000000000003</v>
      </c>
      <c r="H226" s="37">
        <f t="shared" ca="1" si="71"/>
        <v>33.200000000000003</v>
      </c>
      <c r="I226" s="37">
        <f t="shared" ca="1" si="71"/>
        <v>33.200000000000003</v>
      </c>
      <c r="J226" s="37">
        <f t="shared" ca="1" si="72"/>
        <v>37.200000000000003</v>
      </c>
      <c r="K226" s="37">
        <f t="shared" ca="1" si="72"/>
        <v>37.200000000000003</v>
      </c>
      <c r="L226" s="37">
        <f t="shared" ca="1" si="72"/>
        <v>37.200000000000003</v>
      </c>
      <c r="M226" s="37">
        <f t="shared" ca="1" si="72"/>
        <v>37.200000000000003</v>
      </c>
      <c r="N226" s="37">
        <f t="shared" ca="1" si="72"/>
        <v>37.200000000000003</v>
      </c>
      <c r="O226" s="53"/>
      <c r="P226" s="30"/>
      <c r="Q226" s="31" t="str">
        <f t="shared" si="63"/>
        <v>Pialba</v>
      </c>
      <c r="R226" s="35" t="s">
        <v>687</v>
      </c>
      <c r="S226" s="31" t="str">
        <f t="shared" ca="1" si="57"/>
        <v>PIAL!$J$25:$T$25</v>
      </c>
      <c r="T226" s="31" t="str">
        <f t="shared" ca="1" si="58"/>
        <v>PIAL!$U$25:$AQ$25</v>
      </c>
      <c r="U226" s="31" t="str">
        <f t="shared" ca="1" si="59"/>
        <v>PIAL!$J$26:$T$26</v>
      </c>
      <c r="V226" s="31" t="str">
        <f t="shared" ca="1" si="60"/>
        <v>PIAL!$U$26:$AQ$26</v>
      </c>
      <c r="W226" s="31"/>
      <c r="X226" s="31"/>
      <c r="Y226" s="31"/>
      <c r="Z226" s="31"/>
      <c r="AA226" s="30" t="s">
        <v>688</v>
      </c>
      <c r="AB226" s="30" t="s">
        <v>687</v>
      </c>
      <c r="AC226" s="30" t="str">
        <f t="shared" si="68"/>
        <v/>
      </c>
    </row>
    <row r="227" spans="1:29" customFormat="1" x14ac:dyDescent="0.25">
      <c r="A227" s="30"/>
      <c r="B227" s="38" t="s">
        <v>689</v>
      </c>
      <c r="C227" s="30" t="s">
        <v>19</v>
      </c>
      <c r="D227" s="30"/>
      <c r="E227" s="37">
        <f t="shared" ca="1" si="71"/>
        <v>11</v>
      </c>
      <c r="F227" s="37">
        <f t="shared" ca="1" si="71"/>
        <v>11</v>
      </c>
      <c r="G227" s="37">
        <f t="shared" ca="1" si="71"/>
        <v>11</v>
      </c>
      <c r="H227" s="37">
        <f t="shared" ca="1" si="71"/>
        <v>11</v>
      </c>
      <c r="I227" s="37">
        <f t="shared" ca="1" si="71"/>
        <v>11</v>
      </c>
      <c r="J227" s="37">
        <f t="shared" ca="1" si="72"/>
        <v>12</v>
      </c>
      <c r="K227" s="37">
        <f t="shared" ca="1" si="72"/>
        <v>12</v>
      </c>
      <c r="L227" s="37">
        <f t="shared" ca="1" si="72"/>
        <v>12</v>
      </c>
      <c r="M227" s="37">
        <f t="shared" ca="1" si="72"/>
        <v>12</v>
      </c>
      <c r="N227" s="37">
        <f t="shared" ca="1" si="72"/>
        <v>12</v>
      </c>
      <c r="O227" s="53"/>
      <c r="P227" s="30"/>
      <c r="Q227" s="31" t="str">
        <f t="shared" si="63"/>
        <v>Pinnacle</v>
      </c>
      <c r="R227" s="35" t="s">
        <v>690</v>
      </c>
      <c r="S227" s="31" t="str">
        <f t="shared" ca="1" si="57"/>
        <v>PINN!$J$25:$T$25</v>
      </c>
      <c r="T227" s="31" t="str">
        <f t="shared" ca="1" si="58"/>
        <v>PINN!$U$25:$AQ$25</v>
      </c>
      <c r="U227" s="31" t="str">
        <f t="shared" ca="1" si="59"/>
        <v>PINN!$J$26:$T$26</v>
      </c>
      <c r="V227" s="31" t="str">
        <f t="shared" ca="1" si="60"/>
        <v>PINN!$U$26:$AQ$26</v>
      </c>
      <c r="W227" s="31"/>
      <c r="X227" s="31"/>
      <c r="Y227" s="31"/>
      <c r="Z227" s="31"/>
      <c r="AA227" s="30" t="s">
        <v>691</v>
      </c>
      <c r="AB227" s="30" t="s">
        <v>690</v>
      </c>
      <c r="AC227" s="30" t="str">
        <f t="shared" si="68"/>
        <v/>
      </c>
    </row>
    <row r="228" spans="1:29" customFormat="1" x14ac:dyDescent="0.25">
      <c r="A228" s="30"/>
      <c r="B228" s="38" t="s">
        <v>692</v>
      </c>
      <c r="C228" s="30" t="s">
        <v>19</v>
      </c>
      <c r="D228" s="30"/>
      <c r="E228" s="37">
        <f t="shared" ca="1" si="71"/>
        <v>3.5</v>
      </c>
      <c r="F228" s="37">
        <f t="shared" ca="1" si="71"/>
        <v>3.5</v>
      </c>
      <c r="G228" s="37">
        <f t="shared" ca="1" si="71"/>
        <v>3.5</v>
      </c>
      <c r="H228" s="37">
        <f t="shared" ca="1" si="71"/>
        <v>3.5</v>
      </c>
      <c r="I228" s="37">
        <f t="shared" ca="1" si="71"/>
        <v>3.5</v>
      </c>
      <c r="J228" s="37">
        <f t="shared" ca="1" si="72"/>
        <v>4.3</v>
      </c>
      <c r="K228" s="37">
        <f t="shared" ca="1" si="72"/>
        <v>4.3</v>
      </c>
      <c r="L228" s="37">
        <f t="shared" ca="1" si="72"/>
        <v>4.3</v>
      </c>
      <c r="M228" s="37">
        <f t="shared" ca="1" si="72"/>
        <v>4.3</v>
      </c>
      <c r="N228" s="37">
        <f t="shared" ca="1" si="72"/>
        <v>4.3</v>
      </c>
      <c r="O228" s="53"/>
      <c r="P228" s="30"/>
      <c r="Q228" s="31" t="str">
        <f t="shared" si="63"/>
        <v>Pirrinuan</v>
      </c>
      <c r="R228" s="35" t="s">
        <v>693</v>
      </c>
      <c r="S228" s="31" t="str">
        <f t="shared" ca="1" si="57"/>
        <v>PIRR!$J$25:$T$25</v>
      </c>
      <c r="T228" s="31" t="str">
        <f t="shared" ca="1" si="58"/>
        <v>PIRR!$U$25:$AQ$25</v>
      </c>
      <c r="U228" s="31" t="str">
        <f t="shared" ca="1" si="59"/>
        <v>PIRR!$J$26:$T$26</v>
      </c>
      <c r="V228" s="31" t="str">
        <f t="shared" ca="1" si="60"/>
        <v>PIRR!$U$26:$AQ$26</v>
      </c>
      <c r="W228" s="31"/>
      <c r="X228" s="31"/>
      <c r="Y228" s="31"/>
      <c r="Z228" s="31"/>
      <c r="AA228" s="30" t="s">
        <v>694</v>
      </c>
      <c r="AB228" s="30" t="s">
        <v>693</v>
      </c>
      <c r="AC228" s="30" t="str">
        <f t="shared" si="68"/>
        <v/>
      </c>
    </row>
    <row r="229" spans="1:29" customFormat="1" x14ac:dyDescent="0.25">
      <c r="A229" s="30"/>
      <c r="B229" s="38" t="s">
        <v>695</v>
      </c>
      <c r="C229" s="30" t="s">
        <v>19</v>
      </c>
      <c r="D229" s="30"/>
      <c r="E229" s="37">
        <f t="shared" ca="1" si="71"/>
        <v>30.6</v>
      </c>
      <c r="F229" s="37">
        <f t="shared" ca="1" si="71"/>
        <v>30.6</v>
      </c>
      <c r="G229" s="37">
        <f t="shared" ca="1" si="71"/>
        <v>30.6</v>
      </c>
      <c r="H229" s="37">
        <f t="shared" ca="1" si="71"/>
        <v>30.6</v>
      </c>
      <c r="I229" s="37">
        <f t="shared" ca="1" si="71"/>
        <v>30.6</v>
      </c>
      <c r="J229" s="37">
        <f t="shared" ca="1" si="72"/>
        <v>30.6</v>
      </c>
      <c r="K229" s="37">
        <f t="shared" ca="1" si="72"/>
        <v>30.6</v>
      </c>
      <c r="L229" s="37">
        <f t="shared" ca="1" si="72"/>
        <v>30.6</v>
      </c>
      <c r="M229" s="37">
        <f t="shared" ca="1" si="72"/>
        <v>30.6</v>
      </c>
      <c r="N229" s="37">
        <f t="shared" ca="1" si="72"/>
        <v>30.6</v>
      </c>
      <c r="O229" s="53"/>
      <c r="P229" s="30"/>
      <c r="Q229" s="31" t="str">
        <f t="shared" si="63"/>
        <v>Planella</v>
      </c>
      <c r="R229" s="35" t="s">
        <v>696</v>
      </c>
      <c r="S229" s="31" t="str">
        <f t="shared" ca="1" si="57"/>
        <v>PLAN!$J$25:$T$25</v>
      </c>
      <c r="T229" s="31" t="str">
        <f t="shared" ca="1" si="58"/>
        <v>PLAN!$U$25:$AQ$25</v>
      </c>
      <c r="U229" s="31" t="str">
        <f t="shared" ca="1" si="59"/>
        <v>PLAN!$J$26:$T$26</v>
      </c>
      <c r="V229" s="31" t="str">
        <f t="shared" ca="1" si="60"/>
        <v>PLAN!$U$26:$AQ$26</v>
      </c>
      <c r="W229" s="31"/>
      <c r="X229" s="31"/>
      <c r="Y229" s="31"/>
      <c r="Z229" s="31"/>
      <c r="AA229" s="30" t="s">
        <v>697</v>
      </c>
      <c r="AB229" s="30" t="s">
        <v>696</v>
      </c>
      <c r="AC229" s="30" t="str">
        <f t="shared" si="68"/>
        <v/>
      </c>
    </row>
    <row r="230" spans="1:29" customFormat="1" x14ac:dyDescent="0.25">
      <c r="A230" s="30"/>
      <c r="B230" s="38" t="s">
        <v>698</v>
      </c>
      <c r="C230" s="30" t="s">
        <v>19</v>
      </c>
      <c r="D230" s="30"/>
      <c r="E230" s="37">
        <f t="shared" ref="E230:I239" ca="1" si="73">IF(AND($S230&lt;&gt;"", $U230&lt;&gt;"", $E$2&lt;&gt;"", $E$2&lt;&gt;"-"), IF(INDEX(INDIRECT($U230), MATCH(E$5, INDIRECT($S230), 0))&lt;&gt;"", IF(ISNUMBER(INDEX(INDIRECT($U230), MATCH(E$5, INDIRECT($S230), 0))), ROUND(INDEX(INDIRECT($U230), MATCH(E$5, INDIRECT($S230), 0)), 1), IF($E$2="Meets Security Standard", PROPER(INDEX(INDIRECT($U230), MATCH(E$5, INDIRECT($S230), 0))), INDEX(INDIRECT($U230), MATCH(E$5, INDIRECT($S230), 0)))), ""), "")</f>
        <v>13.5</v>
      </c>
      <c r="F230" s="37">
        <f t="shared" ca="1" si="73"/>
        <v>13.5</v>
      </c>
      <c r="G230" s="37">
        <f t="shared" ca="1" si="73"/>
        <v>13.5</v>
      </c>
      <c r="H230" s="37">
        <f t="shared" ca="1" si="73"/>
        <v>13.5</v>
      </c>
      <c r="I230" s="37">
        <f t="shared" ca="1" si="73"/>
        <v>13.5</v>
      </c>
      <c r="J230" s="37">
        <f t="shared" ref="J230:N239" ca="1" si="74">IF(AND($T230&lt;&gt;"", $V230&lt;&gt;"", $E$2&lt;&gt;"", $E$2&lt;&gt;"-"), IF(INDEX(INDIRECT($V230), MATCH(TEXT(J$5, "????"), INDIRECT($T230), 0))&lt;&gt;"", IF(INDEX(INDIRECT($V230), MATCH(TEXT(J$5, "????"), INDIRECT($T230), 0))&lt;&gt;"", IF(ISNUMBER(INDEX(INDIRECT($V230), MATCH(TEXT(J$5, "????"), INDIRECT($T230), 0))), ROUND(INDEX(INDIRECT($V230), MATCH(TEXT(J$5, "????"), INDIRECT($T230), 0)), 1), IF($E$2="Meets Security Standard", PROPER(INDEX(INDIRECT($V230), MATCH(TEXT(J$5, "????"), INDIRECT($T230), 0))), INDEX(INDIRECT($V230), MATCH(TEXT(J$5, "????"), INDIRECT($T230), 0)))), ""), ""), "")</f>
        <v>13.5</v>
      </c>
      <c r="K230" s="37">
        <f t="shared" ca="1" si="74"/>
        <v>13.5</v>
      </c>
      <c r="L230" s="37">
        <f t="shared" ca="1" si="74"/>
        <v>13.5</v>
      </c>
      <c r="M230" s="37">
        <f t="shared" ca="1" si="74"/>
        <v>13.5</v>
      </c>
      <c r="N230" s="37">
        <f t="shared" ca="1" si="74"/>
        <v>13.5</v>
      </c>
      <c r="O230" s="53"/>
      <c r="P230" s="30"/>
      <c r="Q230" s="31" t="str">
        <f t="shared" si="63"/>
        <v>Pleystowe</v>
      </c>
      <c r="R230" s="35" t="s">
        <v>699</v>
      </c>
      <c r="S230" s="31" t="str">
        <f t="shared" ca="1" si="57"/>
        <v>PLEY!$J$25:$T$25</v>
      </c>
      <c r="T230" s="31" t="str">
        <f t="shared" ca="1" si="58"/>
        <v>PLEY!$U$25:$AQ$25</v>
      </c>
      <c r="U230" s="31" t="str">
        <f t="shared" ca="1" si="59"/>
        <v>PLEY!$J$26:$T$26</v>
      </c>
      <c r="V230" s="31" t="str">
        <f t="shared" ca="1" si="60"/>
        <v>PLEY!$U$26:$AQ$26</v>
      </c>
      <c r="W230" s="31"/>
      <c r="X230" s="31"/>
      <c r="Y230" s="31"/>
      <c r="Z230" s="31"/>
      <c r="AA230" s="30" t="s">
        <v>700</v>
      </c>
      <c r="AB230" s="30" t="s">
        <v>699</v>
      </c>
      <c r="AC230" s="30" t="str">
        <f t="shared" si="68"/>
        <v/>
      </c>
    </row>
    <row r="231" spans="1:29" customFormat="1" x14ac:dyDescent="0.25">
      <c r="A231" s="30"/>
      <c r="B231" s="38" t="s">
        <v>701</v>
      </c>
      <c r="C231" s="30" t="s">
        <v>19</v>
      </c>
      <c r="D231" s="30"/>
      <c r="E231" s="37">
        <f t="shared" ca="1" si="73"/>
        <v>84.6</v>
      </c>
      <c r="F231" s="37">
        <f t="shared" ca="1" si="73"/>
        <v>84.6</v>
      </c>
      <c r="G231" s="37">
        <f t="shared" ca="1" si="73"/>
        <v>84.6</v>
      </c>
      <c r="H231" s="37">
        <f t="shared" ca="1" si="73"/>
        <v>84.6</v>
      </c>
      <c r="I231" s="37">
        <f t="shared" ca="1" si="73"/>
        <v>84.6</v>
      </c>
      <c r="J231" s="37">
        <f t="shared" ca="1" si="74"/>
        <v>95.7</v>
      </c>
      <c r="K231" s="37">
        <f t="shared" ca="1" si="74"/>
        <v>95.7</v>
      </c>
      <c r="L231" s="37">
        <f t="shared" ca="1" si="74"/>
        <v>95.7</v>
      </c>
      <c r="M231" s="37">
        <f t="shared" ca="1" si="74"/>
        <v>95.7</v>
      </c>
      <c r="N231" s="37">
        <f t="shared" ca="1" si="74"/>
        <v>95.7</v>
      </c>
      <c r="O231" s="53"/>
      <c r="P231" s="30"/>
      <c r="Q231" s="31" t="str">
        <f t="shared" si="63"/>
        <v>Point Vernon</v>
      </c>
      <c r="R231" s="35" t="s">
        <v>702</v>
      </c>
      <c r="S231" s="31" t="str">
        <f t="shared" ca="1" si="57"/>
        <v>POVE!$J$25:$T$25</v>
      </c>
      <c r="T231" s="31" t="str">
        <f t="shared" ca="1" si="58"/>
        <v>POVE!$U$25:$AQ$25</v>
      </c>
      <c r="U231" s="31" t="str">
        <f t="shared" ca="1" si="59"/>
        <v>POVE!$J$26:$T$26</v>
      </c>
      <c r="V231" s="31" t="str">
        <f t="shared" ca="1" si="60"/>
        <v>POVE!$U$26:$AQ$26</v>
      </c>
      <c r="W231" s="31"/>
      <c r="X231" s="31"/>
      <c r="Y231" s="31"/>
      <c r="Z231" s="31"/>
      <c r="AA231" s="30" t="s">
        <v>703</v>
      </c>
      <c r="AB231" s="30" t="s">
        <v>702</v>
      </c>
      <c r="AC231" s="30" t="str">
        <f t="shared" si="68"/>
        <v/>
      </c>
    </row>
    <row r="232" spans="1:29" customFormat="1" x14ac:dyDescent="0.25">
      <c r="A232" s="30"/>
      <c r="B232" s="38" t="s">
        <v>704</v>
      </c>
      <c r="C232" s="30" t="s">
        <v>19</v>
      </c>
      <c r="D232" s="30"/>
      <c r="E232" s="37">
        <f t="shared" ca="1" si="73"/>
        <v>7.1</v>
      </c>
      <c r="F232" s="37">
        <f t="shared" ca="1" si="73"/>
        <v>7.1</v>
      </c>
      <c r="G232" s="37">
        <f t="shared" ca="1" si="73"/>
        <v>7.1</v>
      </c>
      <c r="H232" s="37">
        <f t="shared" ca="1" si="73"/>
        <v>7.1</v>
      </c>
      <c r="I232" s="37">
        <f t="shared" ca="1" si="73"/>
        <v>7.1</v>
      </c>
      <c r="J232" s="37">
        <f t="shared" ca="1" si="74"/>
        <v>7.5</v>
      </c>
      <c r="K232" s="37">
        <f t="shared" ca="1" si="74"/>
        <v>7.5</v>
      </c>
      <c r="L232" s="37">
        <f t="shared" ca="1" si="74"/>
        <v>7.5</v>
      </c>
      <c r="M232" s="37">
        <f t="shared" ca="1" si="74"/>
        <v>7.5</v>
      </c>
      <c r="N232" s="37">
        <f t="shared" ca="1" si="74"/>
        <v>7.5</v>
      </c>
      <c r="O232" s="53"/>
      <c r="P232" s="30"/>
      <c r="Q232" s="31" t="str">
        <f t="shared" si="63"/>
        <v>Pozieres</v>
      </c>
      <c r="R232" s="35" t="s">
        <v>705</v>
      </c>
      <c r="S232" s="31" t="str">
        <f t="shared" ca="1" si="57"/>
        <v>POZI!$J$25:$T$25</v>
      </c>
      <c r="T232" s="31" t="str">
        <f t="shared" ca="1" si="58"/>
        <v>POZI!$U$25:$AQ$25</v>
      </c>
      <c r="U232" s="31" t="str">
        <f t="shared" ca="1" si="59"/>
        <v>POZI!$J$26:$T$26</v>
      </c>
      <c r="V232" s="31" t="str">
        <f t="shared" ca="1" si="60"/>
        <v>POZI!$U$26:$AQ$26</v>
      </c>
      <c r="W232" s="31"/>
      <c r="X232" s="31"/>
      <c r="Y232" s="31"/>
      <c r="Z232" s="31"/>
      <c r="AA232" s="30" t="s">
        <v>706</v>
      </c>
      <c r="AB232" s="30" t="s">
        <v>705</v>
      </c>
      <c r="AC232" s="30" t="str">
        <f t="shared" si="68"/>
        <v/>
      </c>
    </row>
    <row r="233" spans="1:29" customFormat="1" x14ac:dyDescent="0.25">
      <c r="A233" s="30"/>
      <c r="B233" s="38" t="s">
        <v>707</v>
      </c>
      <c r="C233" s="30" t="s">
        <v>19</v>
      </c>
      <c r="D233" s="30"/>
      <c r="E233" s="37">
        <f t="shared" ca="1" si="73"/>
        <v>14.4</v>
      </c>
      <c r="F233" s="37">
        <f t="shared" ca="1" si="73"/>
        <v>14.4</v>
      </c>
      <c r="G233" s="37">
        <f t="shared" ca="1" si="73"/>
        <v>14.4</v>
      </c>
      <c r="H233" s="37">
        <f t="shared" ca="1" si="73"/>
        <v>14.4</v>
      </c>
      <c r="I233" s="37">
        <f t="shared" ca="1" si="73"/>
        <v>14.4</v>
      </c>
      <c r="J233" s="37">
        <f t="shared" ca="1" si="74"/>
        <v>15.2</v>
      </c>
      <c r="K233" s="37">
        <f t="shared" ca="1" si="74"/>
        <v>15.2</v>
      </c>
      <c r="L233" s="37">
        <f t="shared" ca="1" si="74"/>
        <v>15.2</v>
      </c>
      <c r="M233" s="37">
        <f t="shared" ca="1" si="74"/>
        <v>15.2</v>
      </c>
      <c r="N233" s="37">
        <f t="shared" ca="1" si="74"/>
        <v>15.2</v>
      </c>
      <c r="O233" s="53"/>
      <c r="P233" s="30"/>
      <c r="Q233" s="31" t="str">
        <f t="shared" si="63"/>
        <v>Proserpine Mill</v>
      </c>
      <c r="R233" s="35" t="s">
        <v>708</v>
      </c>
      <c r="S233" s="31" t="str">
        <f t="shared" ca="1" si="57"/>
        <v>PRMI!$J$25:$T$25</v>
      </c>
      <c r="T233" s="31" t="str">
        <f t="shared" ca="1" si="58"/>
        <v>PRMI!$U$25:$AQ$25</v>
      </c>
      <c r="U233" s="31" t="str">
        <f t="shared" ca="1" si="59"/>
        <v>PRMI!$J$26:$T$26</v>
      </c>
      <c r="V233" s="31" t="str">
        <f t="shared" ca="1" si="60"/>
        <v>PRMI!$U$26:$AQ$26</v>
      </c>
      <c r="W233" s="31"/>
      <c r="X233" s="31"/>
      <c r="Y233" s="31"/>
      <c r="Z233" s="31"/>
      <c r="AA233" s="30" t="s">
        <v>709</v>
      </c>
      <c r="AB233" s="30" t="s">
        <v>708</v>
      </c>
      <c r="AC233" s="30" t="str">
        <f t="shared" si="68"/>
        <v/>
      </c>
    </row>
    <row r="234" spans="1:29" customFormat="1" x14ac:dyDescent="0.25">
      <c r="A234" s="30"/>
      <c r="B234" s="38" t="s">
        <v>710</v>
      </c>
      <c r="C234" s="30" t="s">
        <v>19</v>
      </c>
      <c r="D234" s="30"/>
      <c r="E234" s="37">
        <f t="shared" ca="1" si="73"/>
        <v>5.4</v>
      </c>
      <c r="F234" s="37">
        <f t="shared" ca="1" si="73"/>
        <v>5.4</v>
      </c>
      <c r="G234" s="37">
        <f t="shared" ca="1" si="73"/>
        <v>5.4</v>
      </c>
      <c r="H234" s="37">
        <f t="shared" ca="1" si="73"/>
        <v>5.4</v>
      </c>
      <c r="I234" s="37">
        <f t="shared" ca="1" si="73"/>
        <v>5.4</v>
      </c>
      <c r="J234" s="37">
        <f t="shared" ca="1" si="74"/>
        <v>6</v>
      </c>
      <c r="K234" s="37">
        <f t="shared" ca="1" si="74"/>
        <v>6</v>
      </c>
      <c r="L234" s="37">
        <f t="shared" ca="1" si="74"/>
        <v>6</v>
      </c>
      <c r="M234" s="37">
        <f t="shared" ca="1" si="74"/>
        <v>6</v>
      </c>
      <c r="N234" s="37">
        <f t="shared" ca="1" si="74"/>
        <v>6</v>
      </c>
      <c r="O234" s="53"/>
      <c r="P234" s="30"/>
      <c r="Q234" s="31" t="str">
        <f t="shared" si="63"/>
        <v>Proston</v>
      </c>
      <c r="R234" s="35" t="s">
        <v>711</v>
      </c>
      <c r="S234" s="31" t="str">
        <f t="shared" ca="1" si="57"/>
        <v>PROT!$J$25:$T$25</v>
      </c>
      <c r="T234" s="31" t="str">
        <f t="shared" ca="1" si="58"/>
        <v>PROT!$U$25:$AQ$25</v>
      </c>
      <c r="U234" s="31" t="str">
        <f t="shared" ca="1" si="59"/>
        <v>PROT!$J$26:$T$26</v>
      </c>
      <c r="V234" s="31" t="str">
        <f t="shared" ca="1" si="60"/>
        <v>PROT!$U$26:$AQ$26</v>
      </c>
      <c r="W234" s="31"/>
      <c r="X234" s="31"/>
      <c r="Y234" s="31"/>
      <c r="Z234" s="31"/>
      <c r="AA234" s="30" t="s">
        <v>712</v>
      </c>
      <c r="AB234" s="30" t="s">
        <v>711</v>
      </c>
      <c r="AC234" s="30" t="str">
        <f t="shared" si="68"/>
        <v/>
      </c>
    </row>
    <row r="235" spans="1:29" customFormat="1" x14ac:dyDescent="0.25">
      <c r="A235" s="30"/>
      <c r="B235" s="38" t="s">
        <v>713</v>
      </c>
      <c r="C235" s="30" t="s">
        <v>19</v>
      </c>
      <c r="D235" s="30"/>
      <c r="E235" s="37">
        <f t="shared" ca="1" si="73"/>
        <v>14</v>
      </c>
      <c r="F235" s="37">
        <f t="shared" ca="1" si="73"/>
        <v>14</v>
      </c>
      <c r="G235" s="37">
        <f t="shared" ca="1" si="73"/>
        <v>14</v>
      </c>
      <c r="H235" s="37">
        <f t="shared" ca="1" si="73"/>
        <v>14</v>
      </c>
      <c r="I235" s="37">
        <f t="shared" ca="1" si="73"/>
        <v>14</v>
      </c>
      <c r="J235" s="37">
        <f t="shared" ca="1" si="74"/>
        <v>15.5</v>
      </c>
      <c r="K235" s="37">
        <f t="shared" ca="1" si="74"/>
        <v>15.5</v>
      </c>
      <c r="L235" s="37">
        <f t="shared" ca="1" si="74"/>
        <v>15.5</v>
      </c>
      <c r="M235" s="37">
        <f t="shared" ca="1" si="74"/>
        <v>15.5</v>
      </c>
      <c r="N235" s="37">
        <f t="shared" ca="1" si="74"/>
        <v>15.5</v>
      </c>
      <c r="O235" s="53"/>
      <c r="P235" s="30"/>
      <c r="Q235" s="31" t="str">
        <f t="shared" si="63"/>
        <v>Purrawunda</v>
      </c>
      <c r="R235" s="35" t="s">
        <v>714</v>
      </c>
      <c r="S235" s="31" t="str">
        <f t="shared" ca="1" si="57"/>
        <v>PURR!$J$25:$T$25</v>
      </c>
      <c r="T235" s="31" t="str">
        <f t="shared" ca="1" si="58"/>
        <v>PURR!$U$25:$AQ$25</v>
      </c>
      <c r="U235" s="31" t="str">
        <f t="shared" ca="1" si="59"/>
        <v>PURR!$J$26:$T$26</v>
      </c>
      <c r="V235" s="31" t="str">
        <f t="shared" ca="1" si="60"/>
        <v>PURR!$U$26:$AQ$26</v>
      </c>
      <c r="W235" s="31"/>
      <c r="X235" s="31"/>
      <c r="Y235" s="31"/>
      <c r="Z235" s="31"/>
      <c r="AA235" s="30" t="s">
        <v>715</v>
      </c>
      <c r="AB235" s="30" t="s">
        <v>714</v>
      </c>
      <c r="AC235" s="30" t="str">
        <f t="shared" si="68"/>
        <v/>
      </c>
    </row>
    <row r="236" spans="1:29" customFormat="1" x14ac:dyDescent="0.25">
      <c r="A236" s="30"/>
      <c r="B236" s="38" t="s">
        <v>716</v>
      </c>
      <c r="C236" s="30" t="s">
        <v>19</v>
      </c>
      <c r="D236" s="30"/>
      <c r="E236" s="37">
        <f t="shared" ca="1" si="73"/>
        <v>6.3</v>
      </c>
      <c r="F236" s="37">
        <f t="shared" ca="1" si="73"/>
        <v>6.3</v>
      </c>
      <c r="G236" s="37">
        <f t="shared" ca="1" si="73"/>
        <v>6.3</v>
      </c>
      <c r="H236" s="37">
        <f t="shared" ca="1" si="73"/>
        <v>6.3</v>
      </c>
      <c r="I236" s="37">
        <f t="shared" ca="1" si="73"/>
        <v>6.3</v>
      </c>
      <c r="J236" s="37">
        <f t="shared" ca="1" si="74"/>
        <v>7.4</v>
      </c>
      <c r="K236" s="37">
        <f t="shared" ca="1" si="74"/>
        <v>7.4</v>
      </c>
      <c r="L236" s="37">
        <f t="shared" ca="1" si="74"/>
        <v>7.4</v>
      </c>
      <c r="M236" s="37">
        <f t="shared" ca="1" si="74"/>
        <v>7.4</v>
      </c>
      <c r="N236" s="37">
        <f t="shared" ca="1" si="74"/>
        <v>7.4</v>
      </c>
      <c r="O236" s="53"/>
      <c r="P236" s="30"/>
      <c r="Q236" s="31" t="str">
        <f t="shared" si="63"/>
        <v>Quilpie</v>
      </c>
      <c r="R236" s="35" t="s">
        <v>717</v>
      </c>
      <c r="S236" s="31" t="str">
        <f t="shared" ca="1" si="57"/>
        <v>QUIL!$J$25:$T$25</v>
      </c>
      <c r="T236" s="31" t="str">
        <f t="shared" ca="1" si="58"/>
        <v>QUIL!$U$25:$AQ$25</v>
      </c>
      <c r="U236" s="31" t="str">
        <f t="shared" ca="1" si="59"/>
        <v>QUIL!$J$26:$T$26</v>
      </c>
      <c r="V236" s="31" t="str">
        <f t="shared" ca="1" si="60"/>
        <v>QUIL!$U$26:$AQ$26</v>
      </c>
      <c r="W236" s="31"/>
      <c r="X236" s="31"/>
      <c r="Y236" s="31"/>
      <c r="Z236" s="31"/>
      <c r="AA236" s="30" t="s">
        <v>718</v>
      </c>
      <c r="AB236" s="30" t="s">
        <v>717</v>
      </c>
      <c r="AC236" s="30" t="str">
        <f t="shared" si="68"/>
        <v/>
      </c>
    </row>
    <row r="237" spans="1:29" customFormat="1" x14ac:dyDescent="0.25">
      <c r="A237" s="30"/>
      <c r="B237" s="38" t="s">
        <v>719</v>
      </c>
      <c r="C237" s="30" t="s">
        <v>19</v>
      </c>
      <c r="D237" s="30"/>
      <c r="E237" s="37">
        <f t="shared" ca="1" si="73"/>
        <v>12.5</v>
      </c>
      <c r="F237" s="37">
        <f t="shared" ca="1" si="73"/>
        <v>12.5</v>
      </c>
      <c r="G237" s="37">
        <f t="shared" ca="1" si="73"/>
        <v>12.5</v>
      </c>
      <c r="H237" s="37">
        <f t="shared" ca="1" si="73"/>
        <v>12.5</v>
      </c>
      <c r="I237" s="37">
        <f t="shared" ca="1" si="73"/>
        <v>12.5</v>
      </c>
      <c r="J237" s="37">
        <f t="shared" ca="1" si="74"/>
        <v>14</v>
      </c>
      <c r="K237" s="37">
        <f t="shared" ca="1" si="74"/>
        <v>14</v>
      </c>
      <c r="L237" s="37">
        <f t="shared" ca="1" si="74"/>
        <v>14</v>
      </c>
      <c r="M237" s="37">
        <f t="shared" ca="1" si="74"/>
        <v>14</v>
      </c>
      <c r="N237" s="37">
        <f t="shared" ca="1" si="74"/>
        <v>14</v>
      </c>
      <c r="O237" s="53"/>
      <c r="P237" s="30"/>
      <c r="Q237" s="31" t="str">
        <f t="shared" si="63"/>
        <v>Raglan</v>
      </c>
      <c r="R237" s="35" t="s">
        <v>720</v>
      </c>
      <c r="S237" s="31" t="str">
        <f t="shared" ca="1" si="57"/>
        <v>RAGL!$J$25:$T$25</v>
      </c>
      <c r="T237" s="31" t="str">
        <f t="shared" ca="1" si="58"/>
        <v>RAGL!$U$25:$AQ$25</v>
      </c>
      <c r="U237" s="31" t="str">
        <f t="shared" ca="1" si="59"/>
        <v>RAGL!$J$26:$T$26</v>
      </c>
      <c r="V237" s="31" t="str">
        <f t="shared" ca="1" si="60"/>
        <v>RAGL!$U$26:$AQ$26</v>
      </c>
      <c r="W237" s="31"/>
      <c r="X237" s="31"/>
      <c r="Y237" s="31"/>
      <c r="Z237" s="31"/>
      <c r="AA237" s="30" t="s">
        <v>721</v>
      </c>
      <c r="AB237" s="30" t="s">
        <v>720</v>
      </c>
      <c r="AC237" s="30" t="str">
        <f t="shared" si="68"/>
        <v/>
      </c>
    </row>
    <row r="238" spans="1:29" customFormat="1" x14ac:dyDescent="0.25">
      <c r="A238" s="30"/>
      <c r="B238" s="38" t="s">
        <v>722</v>
      </c>
      <c r="C238" s="30" t="s">
        <v>19</v>
      </c>
      <c r="D238" s="30"/>
      <c r="E238" s="37">
        <f t="shared" ca="1" si="73"/>
        <v>80.400000000000006</v>
      </c>
      <c r="F238" s="37">
        <f t="shared" ca="1" si="73"/>
        <v>80.400000000000006</v>
      </c>
      <c r="G238" s="37">
        <f t="shared" ca="1" si="73"/>
        <v>80.400000000000006</v>
      </c>
      <c r="H238" s="37">
        <f t="shared" ca="1" si="73"/>
        <v>80.400000000000006</v>
      </c>
      <c r="I238" s="37">
        <f t="shared" ca="1" si="73"/>
        <v>80.400000000000006</v>
      </c>
      <c r="J238" s="37">
        <f t="shared" ca="1" si="74"/>
        <v>84.4</v>
      </c>
      <c r="K238" s="37">
        <f t="shared" ca="1" si="74"/>
        <v>84.4</v>
      </c>
      <c r="L238" s="37">
        <f t="shared" ca="1" si="74"/>
        <v>84.4</v>
      </c>
      <c r="M238" s="37">
        <f t="shared" ca="1" si="74"/>
        <v>84.4</v>
      </c>
      <c r="N238" s="37">
        <f t="shared" ca="1" si="74"/>
        <v>84.4</v>
      </c>
      <c r="O238" s="53"/>
      <c r="P238" s="30"/>
      <c r="Q238" s="31" t="str">
        <f t="shared" si="63"/>
        <v>Rasmussen</v>
      </c>
      <c r="R238" s="35" t="s">
        <v>723</v>
      </c>
      <c r="S238" s="31" t="str">
        <f t="shared" ca="1" si="57"/>
        <v>RASM!$J$25:$T$25</v>
      </c>
      <c r="T238" s="31" t="str">
        <f t="shared" ca="1" si="58"/>
        <v>RASM!$U$25:$AQ$25</v>
      </c>
      <c r="U238" s="31" t="str">
        <f t="shared" ca="1" si="59"/>
        <v>RASM!$J$26:$T$26</v>
      </c>
      <c r="V238" s="31" t="str">
        <f t="shared" ca="1" si="60"/>
        <v>RASM!$U$26:$AQ$26</v>
      </c>
      <c r="W238" s="31"/>
      <c r="X238" s="31"/>
      <c r="Y238" s="31"/>
      <c r="Z238" s="31"/>
      <c r="AA238" s="30" t="s">
        <v>724</v>
      </c>
      <c r="AB238" s="30" t="s">
        <v>723</v>
      </c>
      <c r="AC238" s="30" t="str">
        <f t="shared" si="68"/>
        <v/>
      </c>
    </row>
    <row r="239" spans="1:29" customFormat="1" x14ac:dyDescent="0.25">
      <c r="A239" s="30"/>
      <c r="B239" s="38" t="s">
        <v>725</v>
      </c>
      <c r="C239" s="30" t="s">
        <v>19</v>
      </c>
      <c r="D239" s="30"/>
      <c r="E239" s="37">
        <f t="shared" ca="1" si="73"/>
        <v>19.600000000000001</v>
      </c>
      <c r="F239" s="37">
        <f t="shared" ca="1" si="73"/>
        <v>19.600000000000001</v>
      </c>
      <c r="G239" s="37">
        <f t="shared" ca="1" si="73"/>
        <v>19.600000000000001</v>
      </c>
      <c r="H239" s="37">
        <f t="shared" ca="1" si="73"/>
        <v>19.600000000000001</v>
      </c>
      <c r="I239" s="37">
        <f t="shared" ca="1" si="73"/>
        <v>19.600000000000001</v>
      </c>
      <c r="J239" s="37">
        <f t="shared" ca="1" si="74"/>
        <v>22.3</v>
      </c>
      <c r="K239" s="37">
        <f t="shared" ca="1" si="74"/>
        <v>22.3</v>
      </c>
      <c r="L239" s="37">
        <f t="shared" ca="1" si="74"/>
        <v>22.3</v>
      </c>
      <c r="M239" s="37">
        <f t="shared" ca="1" si="74"/>
        <v>22.3</v>
      </c>
      <c r="N239" s="37">
        <f t="shared" ca="1" si="74"/>
        <v>22.3</v>
      </c>
      <c r="O239" s="53"/>
      <c r="P239" s="30"/>
      <c r="Q239" s="31" t="str">
        <f t="shared" si="63"/>
        <v>Ravenshoe</v>
      </c>
      <c r="R239" s="35" t="s">
        <v>726</v>
      </c>
      <c r="S239" s="31" t="str">
        <f t="shared" ca="1" si="57"/>
        <v>RAVE!$J$25:$T$25</v>
      </c>
      <c r="T239" s="31" t="str">
        <f t="shared" ca="1" si="58"/>
        <v>RAVE!$U$25:$AQ$25</v>
      </c>
      <c r="U239" s="31" t="str">
        <f t="shared" ca="1" si="59"/>
        <v>RAVE!$J$26:$T$26</v>
      </c>
      <c r="V239" s="31" t="str">
        <f t="shared" ca="1" si="60"/>
        <v>RAVE!$U$26:$AQ$26</v>
      </c>
      <c r="W239" s="31"/>
      <c r="X239" s="31"/>
      <c r="Y239" s="31"/>
      <c r="Z239" s="31"/>
      <c r="AA239" s="30" t="s">
        <v>727</v>
      </c>
      <c r="AB239" s="30" t="s">
        <v>726</v>
      </c>
      <c r="AC239" s="30" t="str">
        <f t="shared" si="68"/>
        <v/>
      </c>
    </row>
    <row r="240" spans="1:29" customFormat="1" x14ac:dyDescent="0.25">
      <c r="A240" s="30"/>
      <c r="B240" s="38" t="s">
        <v>728</v>
      </c>
      <c r="C240" s="30" t="s">
        <v>19</v>
      </c>
      <c r="D240" s="30"/>
      <c r="E240" s="37">
        <f t="shared" ref="E240:I249" ca="1" si="75">IF(AND($S240&lt;&gt;"", $U240&lt;&gt;"", $E$2&lt;&gt;"", $E$2&lt;&gt;"-"), IF(INDEX(INDIRECT($U240), MATCH(E$5, INDIRECT($S240), 0))&lt;&gt;"", IF(ISNUMBER(INDEX(INDIRECT($U240), MATCH(E$5, INDIRECT($S240), 0))), ROUND(INDEX(INDIRECT($U240), MATCH(E$5, INDIRECT($S240), 0)), 1), IF($E$2="Meets Security Standard", PROPER(INDEX(INDIRECT($U240), MATCH(E$5, INDIRECT($S240), 0))), INDEX(INDIRECT($U240), MATCH(E$5, INDIRECT($S240), 0)))), ""), "")</f>
        <v>2.5</v>
      </c>
      <c r="F240" s="37">
        <f t="shared" ca="1" si="75"/>
        <v>2.5</v>
      </c>
      <c r="G240" s="37">
        <f t="shared" ca="1" si="75"/>
        <v>2.5</v>
      </c>
      <c r="H240" s="37">
        <f t="shared" ca="1" si="75"/>
        <v>2.5</v>
      </c>
      <c r="I240" s="37">
        <f t="shared" ca="1" si="75"/>
        <v>2.5</v>
      </c>
      <c r="J240" s="37">
        <f t="shared" ref="J240:N249" ca="1" si="76">IF(AND($T240&lt;&gt;"", $V240&lt;&gt;"", $E$2&lt;&gt;"", $E$2&lt;&gt;"-"), IF(INDEX(INDIRECT($V240), MATCH(TEXT(J$5, "????"), INDIRECT($T240), 0))&lt;&gt;"", IF(INDEX(INDIRECT($V240), MATCH(TEXT(J$5, "????"), INDIRECT($T240), 0))&lt;&gt;"", IF(ISNUMBER(INDEX(INDIRECT($V240), MATCH(TEXT(J$5, "????"), INDIRECT($T240), 0))), ROUND(INDEX(INDIRECT($V240), MATCH(TEXT(J$5, "????"), INDIRECT($T240), 0)), 1), IF($E$2="Meets Security Standard", PROPER(INDEX(INDIRECT($V240), MATCH(TEXT(J$5, "????"), INDIRECT($T240), 0))), INDEX(INDIRECT($V240), MATCH(TEXT(J$5, "????"), INDIRECT($T240), 0)))), ""), ""), "")</f>
        <v>2.5</v>
      </c>
      <c r="K240" s="37">
        <f t="shared" ca="1" si="76"/>
        <v>2.5</v>
      </c>
      <c r="L240" s="37">
        <f t="shared" ca="1" si="76"/>
        <v>2.5</v>
      </c>
      <c r="M240" s="37">
        <f t="shared" ca="1" si="76"/>
        <v>2.5</v>
      </c>
      <c r="N240" s="37">
        <f t="shared" ca="1" si="76"/>
        <v>2.5</v>
      </c>
      <c r="O240" s="53"/>
      <c r="P240" s="30"/>
      <c r="Q240" s="31" t="str">
        <f t="shared" si="63"/>
        <v>Ravenswood</v>
      </c>
      <c r="R240" s="35" t="s">
        <v>729</v>
      </c>
      <c r="S240" s="31" t="str">
        <f t="shared" ca="1" si="57"/>
        <v>RAVN!$J$25:$T$25</v>
      </c>
      <c r="T240" s="31" t="str">
        <f t="shared" ca="1" si="58"/>
        <v>RAVN!$U$25:$AQ$25</v>
      </c>
      <c r="U240" s="31" t="str">
        <f t="shared" ca="1" si="59"/>
        <v>RAVN!$J$26:$T$26</v>
      </c>
      <c r="V240" s="31" t="str">
        <f t="shared" ca="1" si="60"/>
        <v>RAVN!$U$26:$AQ$26</v>
      </c>
      <c r="W240" s="31"/>
      <c r="X240" s="31"/>
      <c r="Y240" s="31"/>
      <c r="Z240" s="31"/>
      <c r="AA240" s="30" t="s">
        <v>730</v>
      </c>
      <c r="AB240" s="30" t="s">
        <v>729</v>
      </c>
      <c r="AC240" s="30" t="str">
        <f t="shared" si="68"/>
        <v/>
      </c>
    </row>
    <row r="241" spans="1:29" customFormat="1" x14ac:dyDescent="0.25">
      <c r="A241" s="30"/>
      <c r="B241" s="38" t="s">
        <v>731</v>
      </c>
      <c r="C241" s="30" t="s">
        <v>19</v>
      </c>
      <c r="D241" s="30"/>
      <c r="E241" s="37">
        <f t="shared" ca="1" si="75"/>
        <v>14.6</v>
      </c>
      <c r="F241" s="37">
        <f t="shared" ca="1" si="75"/>
        <v>14.6</v>
      </c>
      <c r="G241" s="37">
        <f t="shared" ca="1" si="75"/>
        <v>14.6</v>
      </c>
      <c r="H241" s="37">
        <f t="shared" ca="1" si="75"/>
        <v>14.6</v>
      </c>
      <c r="I241" s="37">
        <f t="shared" ca="1" si="75"/>
        <v>14.6</v>
      </c>
      <c r="J241" s="37">
        <f t="shared" ca="1" si="76"/>
        <v>16.3</v>
      </c>
      <c r="K241" s="37">
        <f t="shared" ca="1" si="76"/>
        <v>16.3</v>
      </c>
      <c r="L241" s="37">
        <f t="shared" ca="1" si="76"/>
        <v>16.3</v>
      </c>
      <c r="M241" s="37">
        <f t="shared" ca="1" si="76"/>
        <v>16.3</v>
      </c>
      <c r="N241" s="37">
        <f t="shared" ca="1" si="76"/>
        <v>16.3</v>
      </c>
      <c r="O241" s="53"/>
      <c r="P241" s="30"/>
      <c r="Q241" s="31" t="str">
        <f t="shared" si="63"/>
        <v>Richmond</v>
      </c>
      <c r="R241" s="35" t="s">
        <v>732</v>
      </c>
      <c r="S241" s="31" t="str">
        <f t="shared" ca="1" si="57"/>
        <v>RICH!$J$25:$T$25</v>
      </c>
      <c r="T241" s="31" t="str">
        <f t="shared" ca="1" si="58"/>
        <v>RICH!$U$25:$AQ$25</v>
      </c>
      <c r="U241" s="31" t="str">
        <f t="shared" ca="1" si="59"/>
        <v>RICH!$J$26:$T$26</v>
      </c>
      <c r="V241" s="31" t="str">
        <f t="shared" ca="1" si="60"/>
        <v>RICH!$U$26:$AQ$26</v>
      </c>
      <c r="W241" s="31"/>
      <c r="X241" s="31"/>
      <c r="Y241" s="31"/>
      <c r="Z241" s="31"/>
      <c r="AA241" s="30" t="s">
        <v>733</v>
      </c>
      <c r="AB241" s="30" t="s">
        <v>732</v>
      </c>
      <c r="AC241" s="30" t="str">
        <f t="shared" si="68"/>
        <v/>
      </c>
    </row>
    <row r="242" spans="1:29" customFormat="1" x14ac:dyDescent="0.25">
      <c r="A242" s="30"/>
      <c r="B242" s="38" t="s">
        <v>734</v>
      </c>
      <c r="C242" s="30" t="s">
        <v>19</v>
      </c>
      <c r="D242" s="30"/>
      <c r="E242" s="37">
        <f t="shared" ca="1" si="75"/>
        <v>54.3</v>
      </c>
      <c r="F242" s="37">
        <f t="shared" ca="1" si="75"/>
        <v>54.3</v>
      </c>
      <c r="G242" s="37">
        <f t="shared" ca="1" si="75"/>
        <v>54.3</v>
      </c>
      <c r="H242" s="37">
        <f t="shared" ca="1" si="75"/>
        <v>54.3</v>
      </c>
      <c r="I242" s="37">
        <f t="shared" ca="1" si="75"/>
        <v>54.3</v>
      </c>
      <c r="J242" s="37">
        <f t="shared" ca="1" si="76"/>
        <v>64.5</v>
      </c>
      <c r="K242" s="37">
        <f t="shared" ca="1" si="76"/>
        <v>64.5</v>
      </c>
      <c r="L242" s="37">
        <f t="shared" ca="1" si="76"/>
        <v>64.5</v>
      </c>
      <c r="M242" s="37">
        <f t="shared" ca="1" si="76"/>
        <v>64.5</v>
      </c>
      <c r="N242" s="37">
        <f t="shared" ca="1" si="76"/>
        <v>64.5</v>
      </c>
      <c r="O242" s="53"/>
      <c r="P242" s="30"/>
      <c r="Q242" s="31" t="str">
        <f t="shared" si="63"/>
        <v>Rockhampton Glenmore</v>
      </c>
      <c r="R242" s="35" t="s">
        <v>735</v>
      </c>
      <c r="S242" s="31" t="str">
        <f t="shared" ref="S242:S302" ca="1" si="77">IF(ISERROR(MATCH("PEAK LOAD FORECAST AND CAPACITY", INDIRECT($R242&amp;"!$e$1:$e$55"), 0))=FALSE, ADDRESS(MATCH("PEAK LOAD FORECAST AND CAPACITY", INDIRECT($R242&amp;"!$e$1:$e$55"), 0)+1, MATCH("SUMMER", INDIRECT(ADDRESS(MATCH("PEAK LOAD FORECAST AND CAPACITY", INDIRECT($R242&amp;"!$e$1:$e$55"), 0), 1, 1, TRUE, $R242)&amp;":$AQ"&amp;MATCH("PEAK LOAD FORECAST AND CAPACITY", INDIRECT($R242&amp;"!$e$1:$e$55"), 0)), 0), 1, TRUE, $R242)&amp;":"&amp;ADDRESS(MATCH("PEAK LOAD FORECAST AND CAPACITY", INDIRECT($R242&amp;"!$e$1:$e$55"), 0)+1, MATCH("WINTER", INDIRECT(ADDRESS(MATCH("PEAK LOAD FORECAST AND CAPACITY", INDIRECT($R242&amp;"!$e$1:$e$55"), 0), 1, 1, TRUE, $R242)&amp;":$AQ"&amp;MATCH("PEAK LOAD FORECAST AND CAPACITY", INDIRECT($R242&amp;"!$e$1:$e$55"), 0)), 0)-1, 1, TRUE),
IF(ISERROR(MATCH("PEAK LOAD FORECAST AND CAPACITY", INDIRECT($R242&amp;"!$D$1:$D$55"), 0))=FALSE, ADDRESS(MATCH("PEAK LOAD FORECAST AND CAPACITY", INDIRECT($R242&amp;"!$D$1:$D$55"), 0)+1, MATCH("SUMMER", INDIRECT(ADDRESS(MATCH("PEAK LOAD FORECAST AND CAPACITY", INDIRECT($R242&amp;"!$D$1:$D$55"), 0), 1, 1, TRUE, $R242)&amp;":$AQ"&amp;MATCH("PEAK LOAD FORECAST AND CAPACITY", INDIRECT($R242&amp;"!$D$1:$D$55"), 0)), 0), 1, TRUE, $R242)&amp;":"&amp;ADDRESS(MATCH("PEAK LOAD FORECAST AND CAPACITY", INDIRECT($R242&amp;"!$D$1:$D$55"), 0)+1, MATCH("WINTER", INDIRECT(ADDRESS(MATCH("PEAK LOAD FORECAST AND CAPACITY", INDIRECT($R242&amp;"!$D$1:$D$55"), 0), 1, 1, TRUE, $R242)&amp;":$AQ"&amp;MATCH("PEAK LOAD FORECAST AND CAPACITY", INDIRECT($R242&amp;"!$D$1:$D$55"), 0)), 0)-1, 1, TRUE), ""))</f>
        <v>ROGL!$J$25:$T$25</v>
      </c>
      <c r="T242" s="31" t="str">
        <f t="shared" ref="T242:T302" ca="1" si="78">IF(ISERROR(MATCH("PEAK LOAD FORECAST AND CAPACITY", INDIRECT($R242&amp;"!$e$1:$e$55"), 0))=FALSE, ADDRESS(MATCH("PEAK LOAD FORECAST AND CAPACITY", INDIRECT($R242&amp;"!$e$1:$e$55"), 0)+1, MATCH("WINTER", INDIRECT(ADDRESS(MATCH("PEAK LOAD FORECAST AND CAPACITY", INDIRECT($R242&amp;"!$e$1:$e$55"), 0), 1, 1, TRUE, $R242)&amp;":$AQ"&amp;MATCH("PEAK LOAD FORECAST AND CAPACITY", INDIRECT($R242&amp;"!$e$1:$e$55"), 0)), 0), 1, TRUE, $R242)&amp;":"&amp;ADDRESS(MATCH("PEAK LOAD FORECAST AND CAPACITY", INDIRECT($R242&amp;"!$e$1:$e$55"), 0)+1, 43, 1, TRUE),
IF(ISERROR(MATCH("PEAK LOAD FORECAST AND CAPACITY", INDIRECT($R242&amp;"!$D$1:$D$55"), 0))=FALSE, ADDRESS(MATCH("PEAK LOAD FORECAST AND CAPACITY", INDIRECT($R242&amp;"!$D$1:$D$55"), 0)+1, MATCH("WINTER", INDIRECT(ADDRESS(MATCH("PEAK LOAD FORECAST AND CAPACITY", INDIRECT($R242&amp;"!$D$1:$D$55"), 0), 1, 1, TRUE, $R242)&amp;":$AQ"&amp;MATCH("PEAK LOAD FORECAST AND CAPACITY", INDIRECT($R242&amp;"!$D$1:$D$55"), 0)), 0), 1, TRUE, $R242)&amp;":"&amp;ADDRESS(MATCH("PEAK LOAD FORECAST AND CAPACITY", INDIRECT($R242&amp;"!$D$1:$D$55"), 0)+1, 43, 1, TRUE), ""))</f>
        <v>ROGL!$U$25:$AQ$25</v>
      </c>
      <c r="U242" s="31" t="str">
        <f t="shared" ref="U242:U302" ca="1" si="79">IF(ISERROR(MATCH($E$2, INDIRECT($R242&amp;"!$E$1:$E$55"), 0))=FALSE, ADDRESS(MATCH($E$2, INDIRECT($R242&amp;"!$E$1:$E$55"), 0), MATCH("SUMMER", INDIRECT(ADDRESS(MATCH("PEAK LOAD FORECAST AND CAPACITY", INDIRECT($R242&amp;"!$E$1:$E$55"), 0), 1, 1, TRUE, $R242)&amp;":$AQ"&amp;MATCH("PEAK LOAD FORECAST AND CAPACITY", INDIRECT($R242&amp;"!$E$1:$E$55"), 0)), 0), 1, TRUE, $R242)&amp;":"&amp;
ADDRESS(MATCH($E$2, INDIRECT($R242&amp;"!$E$1:$E$55"), 0), MATCH("WINTER", INDIRECT(ADDRESS(MATCH("PEAK LOAD FORECAST AND CAPACITY", INDIRECT($R242&amp;"!$E$1:$E$55"), 0), 1, 1, TRUE, $R242)&amp;":$AQ"&amp;MATCH("PEAK LOAD FORECAST AND CAPACITY", INDIRECT($R242&amp;"!$E$1:$E$55"), 0)), 0)-1, 1, TRUE),
IF(ISERROR(MATCH($E$2, INDIRECT($R242&amp;"!$d$1:$d$55"), 0))=FALSE, ADDRESS(MATCH($E$2, INDIRECT($R242&amp;"!$d$1:$d$55"), 0), MATCH("SUMMER", INDIRECT(ADDRESS(MATCH("PEAK LOAD FORECAST AND CAPACITY", INDIRECT($R242&amp;"!$d$1:$d$55"), 0), 1, 1, TRUE, $R242)&amp;":$AQ"&amp;MATCH("PEAK LOAD FORECAST AND CAPACITY", INDIRECT($R242&amp;"!$d$1:$d$55"), 0)), 0), 1, TRUE, $R242)&amp;":"&amp;
ADDRESS(MATCH($E$2, INDIRECT($R242&amp;"!$d$1:$d$55"), 0), MATCH("WINTER", INDIRECT(ADDRESS(MATCH("PEAK LOAD FORECAST AND CAPACITY", INDIRECT($R242&amp;"!$d$1:$d$55"), 0), 1, 1, TRUE, $R242)&amp;":$AQ"&amp;MATCH("PEAK LOAD FORECAST AND CAPACITY", INDIRECT($R242&amp;"!$d$1:$d$55"), 0)), 0)-1, 1, TRUE), ""))</f>
        <v>ROGL!$J$26:$T$26</v>
      </c>
      <c r="V242" s="31" t="str">
        <f t="shared" ref="V242:V302" ca="1" si="80">IF(ISERROR(MATCH($E$2, INDIRECT($R242&amp;"!$E$1:$E$55"), 0))=FALSE, ADDRESS(MATCH($E$2, INDIRECT($R242&amp;"!$E$1:$E$55"), 0), MATCH("WINTER", INDIRECT(ADDRESS(MATCH("PEAK LOAD FORECAST AND CAPACITY", INDIRECT($R242&amp;"!$E$1:$E$55"), 0), 1, 1, TRUE, $R242)&amp;":$AQ"&amp;MATCH("PEAK LOAD FORECAST AND CAPACITY", INDIRECT($R242&amp;"!$E$1:$E$55"), 0)), 0), 1, TRUE, $R242)&amp;":"&amp;
ADDRESS(MATCH($E$2, INDIRECT($R242&amp;"!$E$1:$E$55"), 0), 43, 1, TRUE),
IF(ISERROR(MATCH($E$2, INDIRECT($R242&amp;"!$d$1:$d$55"), 0))=FALSE, ADDRESS(MATCH($E$2, INDIRECT($R242&amp;"!$d$1:$d$55"), 0), MATCH("WINTER", INDIRECT(ADDRESS(MATCH("PEAK LOAD FORECAST AND CAPACITY", INDIRECT($R242&amp;"!$d$1:$d$55"), 0), 1, 1, TRUE, $R242)&amp;":$AQ"&amp;MATCH("PEAK LOAD FORECAST AND CAPACITY", INDIRECT($R242&amp;"!$d$1:$d$55"), 0)), 0), 1, TRUE, $R242)&amp;":"&amp;
ADDRESS(MATCH($E$2, INDIRECT($R242&amp;"!$d$1:$d$55"), 0), 43, 1, TRUE), ""))</f>
        <v>ROGL!$U$26:$AQ$26</v>
      </c>
      <c r="W242" s="31"/>
      <c r="X242" s="31"/>
      <c r="Y242" s="31"/>
      <c r="Z242" s="31"/>
      <c r="AA242" s="30" t="s">
        <v>736</v>
      </c>
      <c r="AB242" s="30" t="s">
        <v>735</v>
      </c>
      <c r="AC242" s="30" t="str">
        <f t="shared" si="68"/>
        <v/>
      </c>
    </row>
    <row r="243" spans="1:29" customFormat="1" x14ac:dyDescent="0.25">
      <c r="A243" s="30"/>
      <c r="B243" s="38" t="s">
        <v>737</v>
      </c>
      <c r="C243" s="30" t="s">
        <v>19</v>
      </c>
      <c r="D243" s="30"/>
      <c r="E243" s="37">
        <f t="shared" ca="1" si="75"/>
        <v>32.700000000000003</v>
      </c>
      <c r="F243" s="37">
        <f t="shared" ca="1" si="75"/>
        <v>32.700000000000003</v>
      </c>
      <c r="G243" s="37">
        <f t="shared" ca="1" si="75"/>
        <v>32.700000000000003</v>
      </c>
      <c r="H243" s="37">
        <f t="shared" ca="1" si="75"/>
        <v>32.700000000000003</v>
      </c>
      <c r="I243" s="37">
        <f t="shared" ca="1" si="75"/>
        <v>32.700000000000003</v>
      </c>
      <c r="J243" s="37">
        <f t="shared" ca="1" si="76"/>
        <v>32.700000000000003</v>
      </c>
      <c r="K243" s="37">
        <f t="shared" ca="1" si="76"/>
        <v>32.700000000000003</v>
      </c>
      <c r="L243" s="37">
        <f t="shared" ca="1" si="76"/>
        <v>32.700000000000003</v>
      </c>
      <c r="M243" s="37">
        <f t="shared" ca="1" si="76"/>
        <v>32.700000000000003</v>
      </c>
      <c r="N243" s="37">
        <f t="shared" ca="1" si="76"/>
        <v>32.700000000000003</v>
      </c>
      <c r="O243" s="53"/>
      <c r="P243" s="30"/>
      <c r="Q243" s="31" t="str">
        <f t="shared" ref="Q243:Q303" si="81">IF($B243&lt;&gt;"",IF(ISERROR(FIND(" (",$B243))=FALSE, IF(ISERROR(FIND("Skid", MID($B243,1,FIND(" (",$B243)-1)))=FALSE, MID($B243, FIND("(", $B243)+1, FIND(")", $B243)-(FIND("(", $B243)+1)), MID($B243,1,FIND(" (",$B243)-1)),""))</f>
        <v>Rockhampton South</v>
      </c>
      <c r="R243" s="35" t="s">
        <v>738</v>
      </c>
      <c r="S243" s="31" t="str">
        <f t="shared" ca="1" si="77"/>
        <v>ROSO!$J$25:$T$25</v>
      </c>
      <c r="T243" s="31" t="str">
        <f t="shared" ca="1" si="78"/>
        <v>ROSO!$U$25:$AQ$25</v>
      </c>
      <c r="U243" s="31" t="str">
        <f t="shared" ca="1" si="79"/>
        <v>ROSO!$J$26:$T$26</v>
      </c>
      <c r="V243" s="31" t="str">
        <f t="shared" ca="1" si="80"/>
        <v>ROSO!$U$26:$AQ$26</v>
      </c>
      <c r="W243" s="31"/>
      <c r="X243" s="31"/>
      <c r="Y243" s="31"/>
      <c r="Z243" s="31"/>
      <c r="AA243" s="30" t="s">
        <v>739</v>
      </c>
      <c r="AB243" s="30" t="s">
        <v>738</v>
      </c>
      <c r="AC243" s="30" t="str">
        <f t="shared" si="68"/>
        <v/>
      </c>
    </row>
    <row r="244" spans="1:29" customFormat="1" x14ac:dyDescent="0.25">
      <c r="A244" s="30"/>
      <c r="B244" s="38" t="s">
        <v>740</v>
      </c>
      <c r="C244" s="30" t="s">
        <v>19</v>
      </c>
      <c r="D244" s="30"/>
      <c r="E244" s="37">
        <f t="shared" ca="1" si="75"/>
        <v>57.5</v>
      </c>
      <c r="F244" s="37">
        <f t="shared" ca="1" si="75"/>
        <v>57.5</v>
      </c>
      <c r="G244" s="37">
        <f t="shared" ca="1" si="75"/>
        <v>57.5</v>
      </c>
      <c r="H244" s="37">
        <f t="shared" ca="1" si="75"/>
        <v>57.5</v>
      </c>
      <c r="I244" s="37">
        <f t="shared" ca="1" si="75"/>
        <v>57.5</v>
      </c>
      <c r="J244" s="37">
        <f t="shared" ca="1" si="76"/>
        <v>64.3</v>
      </c>
      <c r="K244" s="37">
        <f t="shared" ca="1" si="76"/>
        <v>64.3</v>
      </c>
      <c r="L244" s="37">
        <f t="shared" ca="1" si="76"/>
        <v>64.3</v>
      </c>
      <c r="M244" s="37">
        <f t="shared" ca="1" si="76"/>
        <v>64.3</v>
      </c>
      <c r="N244" s="37">
        <f t="shared" ca="1" si="76"/>
        <v>64.3</v>
      </c>
      <c r="O244" s="53"/>
      <c r="P244" s="30"/>
      <c r="Q244" s="31" t="str">
        <f t="shared" si="81"/>
        <v>Rocky Street</v>
      </c>
      <c r="R244" s="35" t="s">
        <v>741</v>
      </c>
      <c r="S244" s="31" t="str">
        <f t="shared" ca="1" si="77"/>
        <v>ROST!$J$25:$T$25</v>
      </c>
      <c r="T244" s="31" t="str">
        <f t="shared" ca="1" si="78"/>
        <v>ROST!$U$25:$AQ$25</v>
      </c>
      <c r="U244" s="31" t="str">
        <f t="shared" ca="1" si="79"/>
        <v>ROST!$J$26:$T$26</v>
      </c>
      <c r="V244" s="31" t="str">
        <f t="shared" ca="1" si="80"/>
        <v>ROST!$U$26:$AQ$26</v>
      </c>
      <c r="W244" s="31"/>
      <c r="X244" s="31"/>
      <c r="Y244" s="31"/>
      <c r="Z244" s="31"/>
      <c r="AA244" s="30" t="s">
        <v>742</v>
      </c>
      <c r="AB244" s="30" t="s">
        <v>741</v>
      </c>
      <c r="AC244" s="30" t="str">
        <f t="shared" si="68"/>
        <v/>
      </c>
    </row>
    <row r="245" spans="1:29" customFormat="1" x14ac:dyDescent="0.25">
      <c r="A245" s="30"/>
      <c r="B245" s="38" t="s">
        <v>743</v>
      </c>
      <c r="C245" s="30" t="s">
        <v>59</v>
      </c>
      <c r="D245" s="30"/>
      <c r="E245" s="37">
        <f t="shared" ca="1" si="75"/>
        <v>89.3</v>
      </c>
      <c r="F245" s="37">
        <f t="shared" ca="1" si="75"/>
        <v>89.3</v>
      </c>
      <c r="G245" s="37">
        <f t="shared" ca="1" si="75"/>
        <v>89.3</v>
      </c>
      <c r="H245" s="37">
        <f t="shared" ca="1" si="75"/>
        <v>89.3</v>
      </c>
      <c r="I245" s="37">
        <f t="shared" ca="1" si="75"/>
        <v>89.3</v>
      </c>
      <c r="J245" s="37">
        <f t="shared" ca="1" si="76"/>
        <v>97.7</v>
      </c>
      <c r="K245" s="37">
        <f t="shared" ca="1" si="76"/>
        <v>97.7</v>
      </c>
      <c r="L245" s="37">
        <f t="shared" ca="1" si="76"/>
        <v>97.7</v>
      </c>
      <c r="M245" s="37">
        <f t="shared" ca="1" si="76"/>
        <v>97.7</v>
      </c>
      <c r="N245" s="37">
        <f t="shared" ca="1" si="76"/>
        <v>97.7</v>
      </c>
      <c r="O245" s="53"/>
      <c r="P245" s="30"/>
      <c r="Q245" s="31" t="str">
        <f t="shared" si="81"/>
        <v>Rolleston BSP</v>
      </c>
      <c r="R245" s="35" t="s">
        <v>744</v>
      </c>
      <c r="S245" s="31" t="str">
        <f t="shared" ca="1" si="77"/>
        <v>'T163'!$I$23:$S$23</v>
      </c>
      <c r="T245" s="31" t="str">
        <f t="shared" ca="1" si="78"/>
        <v>'T163'!$T$23:$AQ$23</v>
      </c>
      <c r="U245" s="31" t="str">
        <f t="shared" ca="1" si="79"/>
        <v>'T163'!$I$24:$S$24</v>
      </c>
      <c r="V245" s="31" t="str">
        <f t="shared" ca="1" si="80"/>
        <v>'T163'!$T$24:$AQ$24</v>
      </c>
      <c r="W245" s="31"/>
      <c r="X245" s="31"/>
      <c r="Y245" s="31"/>
      <c r="Z245" s="31"/>
      <c r="AA245" s="30" t="s">
        <v>745</v>
      </c>
      <c r="AB245" s="30" t="s">
        <v>744</v>
      </c>
      <c r="AC245" s="30" t="str">
        <f t="shared" si="68"/>
        <v/>
      </c>
    </row>
    <row r="246" spans="1:29" customFormat="1" x14ac:dyDescent="0.25">
      <c r="A246" s="30"/>
      <c r="B246" s="38" t="s">
        <v>746</v>
      </c>
      <c r="C246" s="30" t="s">
        <v>19</v>
      </c>
      <c r="D246" s="30"/>
      <c r="E246" s="37">
        <f t="shared" ca="1" si="75"/>
        <v>89.3</v>
      </c>
      <c r="F246" s="37">
        <f t="shared" ca="1" si="75"/>
        <v>89.3</v>
      </c>
      <c r="G246" s="37">
        <f t="shared" ca="1" si="75"/>
        <v>89.3</v>
      </c>
      <c r="H246" s="37">
        <f t="shared" ca="1" si="75"/>
        <v>89.3</v>
      </c>
      <c r="I246" s="37">
        <f t="shared" ca="1" si="75"/>
        <v>89.3</v>
      </c>
      <c r="J246" s="37">
        <f t="shared" ca="1" si="76"/>
        <v>97.7</v>
      </c>
      <c r="K246" s="37">
        <f t="shared" ca="1" si="76"/>
        <v>97.7</v>
      </c>
      <c r="L246" s="37">
        <f t="shared" ca="1" si="76"/>
        <v>97.7</v>
      </c>
      <c r="M246" s="37">
        <f t="shared" ca="1" si="76"/>
        <v>97.7</v>
      </c>
      <c r="N246" s="37">
        <f t="shared" ca="1" si="76"/>
        <v>97.7</v>
      </c>
      <c r="O246" s="53"/>
      <c r="P246" s="30"/>
      <c r="Q246" s="31" t="str">
        <f t="shared" si="81"/>
        <v>Rolleston</v>
      </c>
      <c r="R246" s="35" t="s">
        <v>747</v>
      </c>
      <c r="S246" s="31" t="str">
        <f t="shared" ca="1" si="77"/>
        <v>ROLE!$J$25:$T$25</v>
      </c>
      <c r="T246" s="31" t="str">
        <f t="shared" ca="1" si="78"/>
        <v>ROLE!$U$25:$AQ$25</v>
      </c>
      <c r="U246" s="31" t="str">
        <f t="shared" ca="1" si="79"/>
        <v>ROLE!$J$26:$T$26</v>
      </c>
      <c r="V246" s="31" t="str">
        <f t="shared" ca="1" si="80"/>
        <v>ROLE!$U$26:$AQ$26</v>
      </c>
      <c r="W246" s="31"/>
      <c r="X246" s="31"/>
      <c r="Y246" s="31"/>
      <c r="Z246" s="31"/>
      <c r="AA246" s="30" t="s">
        <v>748</v>
      </c>
      <c r="AB246" s="30" t="s">
        <v>747</v>
      </c>
      <c r="AC246" s="30" t="str">
        <f t="shared" si="68"/>
        <v/>
      </c>
    </row>
    <row r="247" spans="1:29" customFormat="1" x14ac:dyDescent="0.25">
      <c r="A247" s="30"/>
      <c r="B247" s="38" t="s">
        <v>749</v>
      </c>
      <c r="C247" s="30" t="s">
        <v>19</v>
      </c>
      <c r="D247" s="30"/>
      <c r="E247" s="37">
        <f t="shared" ca="1" si="75"/>
        <v>4.3</v>
      </c>
      <c r="F247" s="37">
        <f t="shared" ca="1" si="75"/>
        <v>4.3</v>
      </c>
      <c r="G247" s="37">
        <f t="shared" ca="1" si="75"/>
        <v>4.3</v>
      </c>
      <c r="H247" s="37">
        <f t="shared" ca="1" si="75"/>
        <v>4.3</v>
      </c>
      <c r="I247" s="37">
        <f t="shared" ca="1" si="75"/>
        <v>4.3</v>
      </c>
      <c r="J247" s="37">
        <f t="shared" ca="1" si="76"/>
        <v>4.3</v>
      </c>
      <c r="K247" s="37">
        <f t="shared" ca="1" si="76"/>
        <v>4.3</v>
      </c>
      <c r="L247" s="37">
        <f t="shared" ca="1" si="76"/>
        <v>4.3</v>
      </c>
      <c r="M247" s="37">
        <f t="shared" ca="1" si="76"/>
        <v>4.3</v>
      </c>
      <c r="N247" s="37">
        <f t="shared" ca="1" si="76"/>
        <v>4.3</v>
      </c>
      <c r="O247" s="53"/>
      <c r="P247" s="30"/>
      <c r="Q247" s="31" t="str">
        <f t="shared" si="81"/>
        <v>Rollingstone</v>
      </c>
      <c r="R247" s="35" t="s">
        <v>750</v>
      </c>
      <c r="S247" s="31" t="str">
        <f t="shared" ca="1" si="77"/>
        <v>ROLL!$J$25:$T$25</v>
      </c>
      <c r="T247" s="31" t="str">
        <f t="shared" ca="1" si="78"/>
        <v>ROLL!$U$25:$AQ$25</v>
      </c>
      <c r="U247" s="31" t="str">
        <f t="shared" ca="1" si="79"/>
        <v>ROLL!$J$26:$T$26</v>
      </c>
      <c r="V247" s="31" t="str">
        <f t="shared" ca="1" si="80"/>
        <v>ROLL!$U$26:$AQ$26</v>
      </c>
      <c r="W247" s="31"/>
      <c r="X247" s="31"/>
      <c r="Y247" s="31"/>
      <c r="Z247" s="31"/>
      <c r="AA247" s="30" t="s">
        <v>751</v>
      </c>
      <c r="AB247" s="30" t="s">
        <v>750</v>
      </c>
      <c r="AC247" s="30" t="str">
        <f t="shared" si="68"/>
        <v/>
      </c>
    </row>
    <row r="248" spans="1:29" customFormat="1" x14ac:dyDescent="0.25">
      <c r="A248" s="30"/>
      <c r="B248" s="38" t="s">
        <v>752</v>
      </c>
      <c r="C248" s="30" t="s">
        <v>59</v>
      </c>
      <c r="D248" s="30"/>
      <c r="E248" s="37">
        <f t="shared" ca="1" si="75"/>
        <v>97.8</v>
      </c>
      <c r="F248" s="37">
        <f t="shared" ca="1" si="75"/>
        <v>97.8</v>
      </c>
      <c r="G248" s="37">
        <f t="shared" ca="1" si="75"/>
        <v>97.8</v>
      </c>
      <c r="H248" s="37">
        <f t="shared" ca="1" si="75"/>
        <v>97.8</v>
      </c>
      <c r="I248" s="37">
        <f t="shared" ca="1" si="75"/>
        <v>97.8</v>
      </c>
      <c r="J248" s="37">
        <f t="shared" ca="1" si="76"/>
        <v>115.2</v>
      </c>
      <c r="K248" s="37">
        <f t="shared" ca="1" si="76"/>
        <v>115.2</v>
      </c>
      <c r="L248" s="37">
        <f t="shared" ca="1" si="76"/>
        <v>115.2</v>
      </c>
      <c r="M248" s="37">
        <f t="shared" ca="1" si="76"/>
        <v>115.2</v>
      </c>
      <c r="N248" s="37">
        <f t="shared" ca="1" si="76"/>
        <v>115.2</v>
      </c>
      <c r="O248" s="53"/>
      <c r="P248" s="30"/>
      <c r="Q248" s="31" t="str">
        <f t="shared" si="81"/>
        <v>Roma 33kV BSP</v>
      </c>
      <c r="R248" s="35" t="s">
        <v>753</v>
      </c>
      <c r="S248" s="31" t="str">
        <f t="shared" ca="1" si="77"/>
        <v>'T083'!$I$23:$S$23</v>
      </c>
      <c r="T248" s="31" t="str">
        <f t="shared" ca="1" si="78"/>
        <v>'T083'!$T$23:$AQ$23</v>
      </c>
      <c r="U248" s="31" t="str">
        <f t="shared" ca="1" si="79"/>
        <v>'T083'!$I$24:$S$24</v>
      </c>
      <c r="V248" s="31" t="str">
        <f t="shared" ca="1" si="80"/>
        <v>'T083'!$T$24:$AQ$24</v>
      </c>
      <c r="W248" s="31"/>
      <c r="X248" s="31"/>
      <c r="Y248" s="31"/>
      <c r="Z248" s="31"/>
      <c r="AA248" s="30" t="s">
        <v>754</v>
      </c>
      <c r="AB248" s="30" t="s">
        <v>753</v>
      </c>
      <c r="AC248" s="30" t="str">
        <f t="shared" si="68"/>
        <v/>
      </c>
    </row>
    <row r="249" spans="1:29" customFormat="1" x14ac:dyDescent="0.25">
      <c r="A249" s="30"/>
      <c r="B249" s="38" t="s">
        <v>755</v>
      </c>
      <c r="C249" s="30" t="s">
        <v>59</v>
      </c>
      <c r="D249" s="30"/>
      <c r="E249" s="37">
        <f t="shared" ca="1" si="75"/>
        <v>101.4</v>
      </c>
      <c r="F249" s="37">
        <f t="shared" ca="1" si="75"/>
        <v>101.4</v>
      </c>
      <c r="G249" s="37">
        <f t="shared" ca="1" si="75"/>
        <v>101.4</v>
      </c>
      <c r="H249" s="37">
        <f t="shared" ca="1" si="75"/>
        <v>101.4</v>
      </c>
      <c r="I249" s="37">
        <f t="shared" ca="1" si="75"/>
        <v>101.4</v>
      </c>
      <c r="J249" s="37">
        <f t="shared" ca="1" si="76"/>
        <v>119.6</v>
      </c>
      <c r="K249" s="37">
        <f t="shared" ca="1" si="76"/>
        <v>119.6</v>
      </c>
      <c r="L249" s="37">
        <f t="shared" ca="1" si="76"/>
        <v>119.6</v>
      </c>
      <c r="M249" s="37">
        <f t="shared" ca="1" si="76"/>
        <v>119.6</v>
      </c>
      <c r="N249" s="37">
        <f t="shared" ca="1" si="76"/>
        <v>119.6</v>
      </c>
      <c r="O249" s="53"/>
      <c r="P249" s="30"/>
      <c r="Q249" s="31" t="str">
        <f t="shared" si="81"/>
        <v>Roma 66kV BSP</v>
      </c>
      <c r="R249" s="35" t="s">
        <v>756</v>
      </c>
      <c r="S249" s="31" t="str">
        <f t="shared" ca="1" si="77"/>
        <v>ROMA!$I$23:$S$23</v>
      </c>
      <c r="T249" s="31" t="str">
        <f t="shared" ca="1" si="78"/>
        <v>ROMA!$T$23:$AQ$23</v>
      </c>
      <c r="U249" s="31" t="str">
        <f t="shared" ca="1" si="79"/>
        <v>ROMA!$I$24:$S$24</v>
      </c>
      <c r="V249" s="31" t="str">
        <f t="shared" ca="1" si="80"/>
        <v>ROMA!$T$24:$AQ$24</v>
      </c>
      <c r="W249" s="31"/>
      <c r="X249" s="31"/>
      <c r="Y249" s="31"/>
      <c r="Z249" s="31"/>
      <c r="AA249" s="30" t="s">
        <v>757</v>
      </c>
      <c r="AB249" s="30" t="s">
        <v>756</v>
      </c>
      <c r="AC249" s="30" t="str">
        <f t="shared" si="68"/>
        <v/>
      </c>
    </row>
    <row r="250" spans="1:29" customFormat="1" x14ac:dyDescent="0.25">
      <c r="A250" s="30"/>
      <c r="B250" s="38" t="s">
        <v>758</v>
      </c>
      <c r="C250" s="30" t="s">
        <v>19</v>
      </c>
      <c r="D250" s="30"/>
      <c r="E250" s="37">
        <f t="shared" ref="E250:I259" ca="1" si="82">IF(AND($S250&lt;&gt;"", $U250&lt;&gt;"", $E$2&lt;&gt;"", $E$2&lt;&gt;"-"), IF(INDEX(INDIRECT($U250), MATCH(E$5, INDIRECT($S250), 0))&lt;&gt;"", IF(ISNUMBER(INDEX(INDIRECT($U250), MATCH(E$5, INDIRECT($S250), 0))), ROUND(INDEX(INDIRECT($U250), MATCH(E$5, INDIRECT($S250), 0)), 1), IF($E$2="Meets Security Standard", PROPER(INDEX(INDIRECT($U250), MATCH(E$5, INDIRECT($S250), 0))), INDEX(INDIRECT($U250), MATCH(E$5, INDIRECT($S250), 0)))), ""), "")</f>
        <v>14</v>
      </c>
      <c r="F250" s="37">
        <f t="shared" ca="1" si="82"/>
        <v>14</v>
      </c>
      <c r="G250" s="37">
        <f t="shared" ca="1" si="82"/>
        <v>14</v>
      </c>
      <c r="H250" s="37">
        <f t="shared" ca="1" si="82"/>
        <v>14</v>
      </c>
      <c r="I250" s="37">
        <f t="shared" ca="1" si="82"/>
        <v>14</v>
      </c>
      <c r="J250" s="37">
        <f t="shared" ref="J250:N259" ca="1" si="83">IF(AND($T250&lt;&gt;"", $V250&lt;&gt;"", $E$2&lt;&gt;"", $E$2&lt;&gt;"-"), IF(INDEX(INDIRECT($V250), MATCH(TEXT(J$5, "????"), INDIRECT($T250), 0))&lt;&gt;"", IF(INDEX(INDIRECT($V250), MATCH(TEXT(J$5, "????"), INDIRECT($T250), 0))&lt;&gt;"", IF(ISNUMBER(INDEX(INDIRECT($V250), MATCH(TEXT(J$5, "????"), INDIRECT($T250), 0))), ROUND(INDEX(INDIRECT($V250), MATCH(TEXT(J$5, "????"), INDIRECT($T250), 0)), 1), IF($E$2="Meets Security Standard", PROPER(INDEX(INDIRECT($V250), MATCH(TEXT(J$5, "????"), INDIRECT($T250), 0))), INDEX(INDIRECT($V250), MATCH(TEXT(J$5, "????"), INDIRECT($T250), 0)))), ""), ""), "")</f>
        <v>17.5</v>
      </c>
      <c r="K250" s="37">
        <f t="shared" ca="1" si="83"/>
        <v>17.5</v>
      </c>
      <c r="L250" s="37">
        <f t="shared" ca="1" si="83"/>
        <v>17.5</v>
      </c>
      <c r="M250" s="37">
        <f t="shared" ca="1" si="83"/>
        <v>17.5</v>
      </c>
      <c r="N250" s="37">
        <f t="shared" ca="1" si="83"/>
        <v>17.5</v>
      </c>
      <c r="O250" s="53"/>
      <c r="P250" s="30"/>
      <c r="Q250" s="31" t="str">
        <f t="shared" si="81"/>
        <v>Roma East</v>
      </c>
      <c r="R250" s="35" t="s">
        <v>759</v>
      </c>
      <c r="S250" s="31" t="str">
        <f t="shared" ca="1" si="77"/>
        <v>ROEA!$J$25:$T$25</v>
      </c>
      <c r="T250" s="31" t="str">
        <f t="shared" ca="1" si="78"/>
        <v>ROEA!$U$25:$AQ$25</v>
      </c>
      <c r="U250" s="31" t="str">
        <f t="shared" ca="1" si="79"/>
        <v>ROEA!$J$26:$T$26</v>
      </c>
      <c r="V250" s="31" t="str">
        <f t="shared" ca="1" si="80"/>
        <v>ROEA!$U$26:$AQ$26</v>
      </c>
      <c r="W250" s="31"/>
      <c r="X250" s="31"/>
      <c r="Y250" s="31"/>
      <c r="Z250" s="31"/>
      <c r="AA250" s="30" t="s">
        <v>760</v>
      </c>
      <c r="AB250" s="30" t="s">
        <v>759</v>
      </c>
      <c r="AC250" s="30" t="str">
        <f t="shared" si="68"/>
        <v/>
      </c>
    </row>
    <row r="251" spans="1:29" customFormat="1" x14ac:dyDescent="0.25">
      <c r="A251" s="30"/>
      <c r="B251" s="38" t="s">
        <v>761</v>
      </c>
      <c r="C251" s="30" t="s">
        <v>19</v>
      </c>
      <c r="D251" s="30"/>
      <c r="E251" s="37">
        <f t="shared" ca="1" si="82"/>
        <v>6.3</v>
      </c>
      <c r="F251" s="37">
        <f t="shared" ca="1" si="82"/>
        <v>6.3</v>
      </c>
      <c r="G251" s="37">
        <f t="shared" ca="1" si="82"/>
        <v>6.3</v>
      </c>
      <c r="H251" s="37">
        <f t="shared" ca="1" si="82"/>
        <v>6.3</v>
      </c>
      <c r="I251" s="37">
        <f t="shared" ca="1" si="82"/>
        <v>6.3</v>
      </c>
      <c r="J251" s="37">
        <f t="shared" ca="1" si="83"/>
        <v>6.3</v>
      </c>
      <c r="K251" s="37">
        <f t="shared" ca="1" si="83"/>
        <v>6.3</v>
      </c>
      <c r="L251" s="37">
        <f t="shared" ca="1" si="83"/>
        <v>6.3</v>
      </c>
      <c r="M251" s="37">
        <f t="shared" ca="1" si="83"/>
        <v>6.3</v>
      </c>
      <c r="N251" s="37">
        <f t="shared" ca="1" si="83"/>
        <v>6.3</v>
      </c>
      <c r="O251" s="53"/>
      <c r="P251" s="30"/>
      <c r="Q251" s="31" t="str">
        <f t="shared" si="81"/>
        <v>Roma West</v>
      </c>
      <c r="R251" s="35" t="s">
        <v>762</v>
      </c>
      <c r="S251" s="31" t="str">
        <f t="shared" ca="1" si="77"/>
        <v>ROWE!$J$25:$T$25</v>
      </c>
      <c r="T251" s="31" t="str">
        <f t="shared" ca="1" si="78"/>
        <v>ROWE!$U$25:$AQ$25</v>
      </c>
      <c r="U251" s="31" t="str">
        <f t="shared" ca="1" si="79"/>
        <v>ROWE!$J$26:$T$26</v>
      </c>
      <c r="V251" s="31" t="str">
        <f t="shared" ca="1" si="80"/>
        <v>ROWE!$U$26:$AQ$26</v>
      </c>
      <c r="W251" s="31"/>
      <c r="X251" s="31"/>
      <c r="Y251" s="31"/>
      <c r="Z251" s="31"/>
      <c r="AA251" s="30" t="s">
        <v>763</v>
      </c>
      <c r="AB251" s="30" t="s">
        <v>762</v>
      </c>
      <c r="AC251" s="30" t="str">
        <f t="shared" si="68"/>
        <v/>
      </c>
    </row>
    <row r="252" spans="1:29" customFormat="1" x14ac:dyDescent="0.25">
      <c r="A252" s="30"/>
      <c r="B252" s="38" t="s">
        <v>764</v>
      </c>
      <c r="C252" s="30" t="s">
        <v>19</v>
      </c>
      <c r="D252" s="30"/>
      <c r="E252" s="37">
        <f t="shared" ca="1" si="82"/>
        <v>2.4</v>
      </c>
      <c r="F252" s="37">
        <f t="shared" ca="1" si="82"/>
        <v>2.4</v>
      </c>
      <c r="G252" s="37">
        <f t="shared" ca="1" si="82"/>
        <v>2.4</v>
      </c>
      <c r="H252" s="37">
        <f t="shared" ca="1" si="82"/>
        <v>2.4</v>
      </c>
      <c r="I252" s="37">
        <f t="shared" ca="1" si="82"/>
        <v>2.4</v>
      </c>
      <c r="J252" s="37">
        <f t="shared" ca="1" si="83"/>
        <v>2.4</v>
      </c>
      <c r="K252" s="37">
        <f t="shared" ca="1" si="83"/>
        <v>2.4</v>
      </c>
      <c r="L252" s="37">
        <f t="shared" ca="1" si="83"/>
        <v>2.4</v>
      </c>
      <c r="M252" s="37">
        <f t="shared" ca="1" si="83"/>
        <v>2.4</v>
      </c>
      <c r="N252" s="37">
        <f t="shared" ca="1" si="83"/>
        <v>2.4</v>
      </c>
      <c r="O252" s="53"/>
      <c r="P252" s="30"/>
      <c r="Q252" s="31" t="str">
        <f t="shared" si="81"/>
        <v>Roo Works</v>
      </c>
      <c r="R252" s="35" t="s">
        <v>765</v>
      </c>
      <c r="S252" s="31" t="str">
        <f t="shared" ca="1" si="77"/>
        <v>ROWO!$J$25:$T$25</v>
      </c>
      <c r="T252" s="31" t="str">
        <f t="shared" ca="1" si="78"/>
        <v>ROWO!$U$25:$AQ$25</v>
      </c>
      <c r="U252" s="31" t="str">
        <f t="shared" ca="1" si="79"/>
        <v>ROWO!$J$26:$T$26</v>
      </c>
      <c r="V252" s="31" t="str">
        <f t="shared" ca="1" si="80"/>
        <v>ROWO!$U$26:$AQ$26</v>
      </c>
      <c r="W252" s="31"/>
      <c r="X252" s="31"/>
      <c r="Y252" s="31"/>
      <c r="Z252" s="31"/>
      <c r="AA252" s="30" t="s">
        <v>766</v>
      </c>
      <c r="AB252" s="30" t="s">
        <v>765</v>
      </c>
      <c r="AC252" s="30" t="str">
        <f t="shared" si="68"/>
        <v/>
      </c>
    </row>
    <row r="253" spans="1:29" customFormat="1" x14ac:dyDescent="0.25">
      <c r="A253" s="30"/>
      <c r="B253" s="38" t="s">
        <v>767</v>
      </c>
      <c r="C253" s="30" t="s">
        <v>19</v>
      </c>
      <c r="D253" s="30"/>
      <c r="E253" s="37">
        <f t="shared" ca="1" si="82"/>
        <v>11.5</v>
      </c>
      <c r="F253" s="37">
        <f t="shared" ca="1" si="82"/>
        <v>11.5</v>
      </c>
      <c r="G253" s="37">
        <f t="shared" ca="1" si="82"/>
        <v>11.5</v>
      </c>
      <c r="H253" s="37">
        <f t="shared" ca="1" si="82"/>
        <v>11.5</v>
      </c>
      <c r="I253" s="37">
        <f t="shared" ca="1" si="82"/>
        <v>11.5</v>
      </c>
      <c r="J253" s="37">
        <f t="shared" ca="1" si="83"/>
        <v>12.3</v>
      </c>
      <c r="K253" s="37">
        <f t="shared" ca="1" si="83"/>
        <v>12.3</v>
      </c>
      <c r="L253" s="37">
        <f t="shared" ca="1" si="83"/>
        <v>12.3</v>
      </c>
      <c r="M253" s="37">
        <f t="shared" ca="1" si="83"/>
        <v>12.3</v>
      </c>
      <c r="N253" s="37">
        <f t="shared" ca="1" si="83"/>
        <v>12.3</v>
      </c>
      <c r="O253" s="53"/>
      <c r="P253" s="30"/>
      <c r="Q253" s="31" t="str">
        <f t="shared" si="81"/>
        <v>Rosella</v>
      </c>
      <c r="R253" s="35" t="s">
        <v>768</v>
      </c>
      <c r="S253" s="31" t="str">
        <f t="shared" ca="1" si="77"/>
        <v>ROSE!$J$25:$T$25</v>
      </c>
      <c r="T253" s="31" t="str">
        <f t="shared" ca="1" si="78"/>
        <v>ROSE!$U$25:$AQ$25</v>
      </c>
      <c r="U253" s="31" t="str">
        <f t="shared" ca="1" si="79"/>
        <v>ROSE!$J$26:$T$26</v>
      </c>
      <c r="V253" s="31" t="str">
        <f t="shared" ca="1" si="80"/>
        <v>ROSE!$U$26:$AQ$26</v>
      </c>
      <c r="W253" s="31"/>
      <c r="X253" s="31"/>
      <c r="Y253" s="31"/>
      <c r="Z253" s="31"/>
      <c r="AA253" s="30" t="s">
        <v>769</v>
      </c>
      <c r="AB253" s="30" t="s">
        <v>768</v>
      </c>
      <c r="AC253" s="30" t="str">
        <f t="shared" si="68"/>
        <v/>
      </c>
    </row>
    <row r="254" spans="1:29" customFormat="1" x14ac:dyDescent="0.25">
      <c r="A254" s="30"/>
      <c r="B254" s="38" t="s">
        <v>770</v>
      </c>
      <c r="C254" s="30" t="s">
        <v>19</v>
      </c>
      <c r="D254" s="30"/>
      <c r="E254" s="37">
        <f t="shared" ca="1" si="82"/>
        <v>33</v>
      </c>
      <c r="F254" s="37">
        <f t="shared" ca="1" si="82"/>
        <v>33</v>
      </c>
      <c r="G254" s="37">
        <f t="shared" ca="1" si="82"/>
        <v>33</v>
      </c>
      <c r="H254" s="37">
        <f t="shared" ca="1" si="82"/>
        <v>33</v>
      </c>
      <c r="I254" s="37">
        <f t="shared" ca="1" si="82"/>
        <v>33</v>
      </c>
      <c r="J254" s="37">
        <f t="shared" ca="1" si="83"/>
        <v>37.799999999999997</v>
      </c>
      <c r="K254" s="37">
        <f t="shared" ca="1" si="83"/>
        <v>37.799999999999997</v>
      </c>
      <c r="L254" s="37">
        <f t="shared" ca="1" si="83"/>
        <v>37.799999999999997</v>
      </c>
      <c r="M254" s="37">
        <f t="shared" ca="1" si="83"/>
        <v>37.799999999999997</v>
      </c>
      <c r="N254" s="37">
        <f t="shared" ca="1" si="83"/>
        <v>37.799999999999997</v>
      </c>
      <c r="O254" s="53"/>
      <c r="P254" s="30"/>
      <c r="Q254" s="31" t="str">
        <f t="shared" si="81"/>
        <v>Ross Plains</v>
      </c>
      <c r="R254" s="35" t="s">
        <v>771</v>
      </c>
      <c r="S254" s="31" t="str">
        <f t="shared" ca="1" si="77"/>
        <v>ROPL!$J$25:$T$25</v>
      </c>
      <c r="T254" s="31" t="str">
        <f t="shared" ca="1" si="78"/>
        <v>ROPL!$U$25:$AQ$25</v>
      </c>
      <c r="U254" s="31" t="str">
        <f t="shared" ca="1" si="79"/>
        <v>ROPL!$J$26:$T$26</v>
      </c>
      <c r="V254" s="31" t="str">
        <f t="shared" ca="1" si="80"/>
        <v>ROPL!$U$26:$AQ$26</v>
      </c>
      <c r="W254" s="31"/>
      <c r="X254" s="31"/>
      <c r="Y254" s="31"/>
      <c r="Z254" s="31"/>
      <c r="AA254" s="30" t="s">
        <v>772</v>
      </c>
      <c r="AB254" s="30" t="s">
        <v>771</v>
      </c>
      <c r="AC254" s="30" t="str">
        <f t="shared" si="68"/>
        <v/>
      </c>
    </row>
    <row r="255" spans="1:29" customFormat="1" x14ac:dyDescent="0.25">
      <c r="A255" s="30"/>
      <c r="B255" s="38" t="s">
        <v>773</v>
      </c>
      <c r="C255" s="30" t="s">
        <v>19</v>
      </c>
      <c r="D255" s="30"/>
      <c r="E255" s="37">
        <f t="shared" ca="1" si="82"/>
        <v>24</v>
      </c>
      <c r="F255" s="37">
        <f t="shared" ca="1" si="82"/>
        <v>24</v>
      </c>
      <c r="G255" s="37">
        <f t="shared" ca="1" si="82"/>
        <v>24</v>
      </c>
      <c r="H255" s="37">
        <f t="shared" ca="1" si="82"/>
        <v>24</v>
      </c>
      <c r="I255" s="37">
        <f t="shared" ca="1" si="82"/>
        <v>24</v>
      </c>
      <c r="J255" s="37">
        <f t="shared" ca="1" si="83"/>
        <v>26.8</v>
      </c>
      <c r="K255" s="37">
        <f t="shared" ca="1" si="83"/>
        <v>26.8</v>
      </c>
      <c r="L255" s="37">
        <f t="shared" ca="1" si="83"/>
        <v>26.8</v>
      </c>
      <c r="M255" s="37">
        <f t="shared" ca="1" si="83"/>
        <v>26.8</v>
      </c>
      <c r="N255" s="37">
        <f t="shared" ca="1" si="83"/>
        <v>26.8</v>
      </c>
      <c r="O255" s="53"/>
      <c r="P255" s="30"/>
      <c r="Q255" s="31" t="str">
        <f t="shared" si="81"/>
        <v>Sarina</v>
      </c>
      <c r="R255" s="35" t="s">
        <v>774</v>
      </c>
      <c r="S255" s="31" t="str">
        <f t="shared" ca="1" si="77"/>
        <v>SARI!$J$25:$T$25</v>
      </c>
      <c r="T255" s="31" t="str">
        <f t="shared" ca="1" si="78"/>
        <v>SARI!$U$25:$AQ$25</v>
      </c>
      <c r="U255" s="31" t="str">
        <f t="shared" ca="1" si="79"/>
        <v>SARI!$J$26:$T$26</v>
      </c>
      <c r="V255" s="31" t="str">
        <f t="shared" ca="1" si="80"/>
        <v>SARI!$U$26:$AQ$26</v>
      </c>
      <c r="W255" s="31"/>
      <c r="X255" s="31"/>
      <c r="Y255" s="31"/>
      <c r="Z255" s="31"/>
      <c r="AA255" s="30" t="s">
        <v>775</v>
      </c>
      <c r="AB255" s="30" t="s">
        <v>774</v>
      </c>
      <c r="AC255" s="30" t="str">
        <f t="shared" si="68"/>
        <v/>
      </c>
    </row>
    <row r="256" spans="1:29" customFormat="1" x14ac:dyDescent="0.25">
      <c r="A256" s="30"/>
      <c r="B256" s="38" t="s">
        <v>776</v>
      </c>
      <c r="C256" s="30" t="s">
        <v>19</v>
      </c>
      <c r="D256" s="30"/>
      <c r="E256" s="37">
        <f t="shared" ca="1" si="82"/>
        <v>5.0999999999999996</v>
      </c>
      <c r="F256" s="37">
        <f t="shared" ca="1" si="82"/>
        <v>5.0999999999999996</v>
      </c>
      <c r="G256" s="37">
        <f t="shared" ca="1" si="82"/>
        <v>5.0999999999999996</v>
      </c>
      <c r="H256" s="37">
        <f t="shared" ca="1" si="82"/>
        <v>5.0999999999999996</v>
      </c>
      <c r="I256" s="37">
        <f t="shared" ca="1" si="82"/>
        <v>5.0999999999999996</v>
      </c>
      <c r="J256" s="37">
        <f t="shared" ca="1" si="83"/>
        <v>5.4</v>
      </c>
      <c r="K256" s="37">
        <f t="shared" ca="1" si="83"/>
        <v>5.4</v>
      </c>
      <c r="L256" s="37">
        <f t="shared" ca="1" si="83"/>
        <v>5.4</v>
      </c>
      <c r="M256" s="37">
        <f t="shared" ca="1" si="83"/>
        <v>5.4</v>
      </c>
      <c r="N256" s="37">
        <f t="shared" ca="1" si="83"/>
        <v>5.4</v>
      </c>
      <c r="O256" s="53"/>
      <c r="P256" s="30"/>
      <c r="Q256" s="31" t="str">
        <f t="shared" si="81"/>
        <v>Saunders</v>
      </c>
      <c r="R256" s="35" t="s">
        <v>777</v>
      </c>
      <c r="S256" s="31" t="str">
        <f t="shared" ca="1" si="77"/>
        <v>SAUN!$J$25:$T$25</v>
      </c>
      <c r="T256" s="31" t="str">
        <f t="shared" ca="1" si="78"/>
        <v>SAUN!$U$25:$AQ$25</v>
      </c>
      <c r="U256" s="31" t="str">
        <f t="shared" ca="1" si="79"/>
        <v>SAUN!$J$26:$T$26</v>
      </c>
      <c r="V256" s="31" t="str">
        <f t="shared" ca="1" si="80"/>
        <v>SAUN!$U$26:$AQ$26</v>
      </c>
      <c r="W256" s="31"/>
      <c r="X256" s="31"/>
      <c r="Y256" s="31"/>
      <c r="Z256" s="31"/>
      <c r="AA256" s="30" t="s">
        <v>778</v>
      </c>
      <c r="AB256" s="30" t="s">
        <v>777</v>
      </c>
      <c r="AC256" s="30" t="str">
        <f t="shared" si="68"/>
        <v/>
      </c>
    </row>
    <row r="257" spans="1:29" customFormat="1" x14ac:dyDescent="0.25">
      <c r="A257" s="30"/>
      <c r="B257" s="38" t="s">
        <v>779</v>
      </c>
      <c r="C257" s="30" t="s">
        <v>19</v>
      </c>
      <c r="D257" s="30"/>
      <c r="E257" s="37">
        <f t="shared" ca="1" si="82"/>
        <v>30.4</v>
      </c>
      <c r="F257" s="37">
        <f t="shared" ca="1" si="82"/>
        <v>30.4</v>
      </c>
      <c r="G257" s="37">
        <f t="shared" ca="1" si="82"/>
        <v>30.4</v>
      </c>
      <c r="H257" s="37">
        <f t="shared" ca="1" si="82"/>
        <v>30.4</v>
      </c>
      <c r="I257" s="37">
        <f t="shared" ca="1" si="82"/>
        <v>30.4</v>
      </c>
      <c r="J257" s="37">
        <f t="shared" ca="1" si="83"/>
        <v>33.200000000000003</v>
      </c>
      <c r="K257" s="37">
        <f t="shared" ca="1" si="83"/>
        <v>33.200000000000003</v>
      </c>
      <c r="L257" s="37">
        <f t="shared" ca="1" si="83"/>
        <v>33.200000000000003</v>
      </c>
      <c r="M257" s="37">
        <f t="shared" ca="1" si="83"/>
        <v>33.200000000000003</v>
      </c>
      <c r="N257" s="37">
        <f t="shared" ca="1" si="83"/>
        <v>33.200000000000003</v>
      </c>
      <c r="O257" s="53"/>
      <c r="P257" s="30"/>
      <c r="Q257" s="31" t="str">
        <f t="shared" si="81"/>
        <v>Shutehaven</v>
      </c>
      <c r="R257" s="35" t="s">
        <v>780</v>
      </c>
      <c r="S257" s="31" t="str">
        <f t="shared" ca="1" si="77"/>
        <v>SHUT!$J$25:$T$25</v>
      </c>
      <c r="T257" s="31" t="str">
        <f t="shared" ca="1" si="78"/>
        <v>SHUT!$U$25:$AQ$25</v>
      </c>
      <c r="U257" s="31" t="str">
        <f t="shared" ca="1" si="79"/>
        <v>SHUT!$J$26:$T$26</v>
      </c>
      <c r="V257" s="31" t="str">
        <f t="shared" ca="1" si="80"/>
        <v>SHUT!$U$26:$AQ$26</v>
      </c>
      <c r="W257" s="31"/>
      <c r="X257" s="31"/>
      <c r="Y257" s="31"/>
      <c r="Z257" s="31"/>
      <c r="AA257" s="30" t="s">
        <v>781</v>
      </c>
      <c r="AB257" s="30" t="s">
        <v>780</v>
      </c>
      <c r="AC257" s="30" t="str">
        <f t="shared" si="68"/>
        <v/>
      </c>
    </row>
    <row r="258" spans="1:29" customFormat="1" x14ac:dyDescent="0.25">
      <c r="A258" s="30"/>
      <c r="B258" s="38" t="s">
        <v>782</v>
      </c>
      <c r="C258" s="30" t="s">
        <v>19</v>
      </c>
      <c r="D258" s="30"/>
      <c r="E258" s="37">
        <f t="shared" ca="1" si="82"/>
        <v>11</v>
      </c>
      <c r="F258" s="37">
        <f t="shared" ca="1" si="82"/>
        <v>11</v>
      </c>
      <c r="G258" s="37">
        <f t="shared" ca="1" si="82"/>
        <v>11</v>
      </c>
      <c r="H258" s="37">
        <f t="shared" ca="1" si="82"/>
        <v>11</v>
      </c>
      <c r="I258" s="37">
        <f t="shared" ca="1" si="82"/>
        <v>11</v>
      </c>
      <c r="J258" s="37">
        <f t="shared" ca="1" si="83"/>
        <v>11</v>
      </c>
      <c r="K258" s="37">
        <f t="shared" ca="1" si="83"/>
        <v>11</v>
      </c>
      <c r="L258" s="37">
        <f t="shared" ca="1" si="83"/>
        <v>11</v>
      </c>
      <c r="M258" s="37">
        <f t="shared" ca="1" si="83"/>
        <v>11</v>
      </c>
      <c r="N258" s="37">
        <f t="shared" ca="1" si="83"/>
        <v>11</v>
      </c>
      <c r="O258" s="53"/>
      <c r="P258" s="30"/>
      <c r="Q258" s="31" t="str">
        <f t="shared" si="81"/>
        <v>Cawdor</v>
      </c>
      <c r="R258" s="35" t="s">
        <v>783</v>
      </c>
      <c r="S258" s="31" t="str">
        <f t="shared" ca="1" si="77"/>
        <v>CAWD!$J$25:$T$25</v>
      </c>
      <c r="T258" s="31" t="str">
        <f t="shared" ca="1" si="78"/>
        <v>CAWD!$U$25:$AQ$25</v>
      </c>
      <c r="U258" s="31" t="str">
        <f t="shared" ca="1" si="79"/>
        <v>CAWD!$J$26:$T$26</v>
      </c>
      <c r="V258" s="31" t="str">
        <f t="shared" ca="1" si="80"/>
        <v>CAWD!$U$26:$AQ$26</v>
      </c>
      <c r="W258" s="31"/>
      <c r="X258" s="31"/>
      <c r="Y258" s="31"/>
      <c r="Z258" s="31"/>
      <c r="AA258" s="30" t="s">
        <v>784</v>
      </c>
      <c r="AB258" s="30" t="s">
        <v>783</v>
      </c>
      <c r="AC258" s="30" t="str">
        <f t="shared" si="68"/>
        <v/>
      </c>
    </row>
    <row r="259" spans="1:29" customFormat="1" x14ac:dyDescent="0.25">
      <c r="A259" s="30"/>
      <c r="B259" s="38" t="s">
        <v>785</v>
      </c>
      <c r="C259" s="30" t="s">
        <v>19</v>
      </c>
      <c r="D259" s="30"/>
      <c r="E259" s="37">
        <f t="shared" ca="1" si="82"/>
        <v>11</v>
      </c>
      <c r="F259" s="37">
        <f t="shared" ca="1" si="82"/>
        <v>11</v>
      </c>
      <c r="G259" s="37">
        <f t="shared" ca="1" si="82"/>
        <v>11</v>
      </c>
      <c r="H259" s="37">
        <f t="shared" ca="1" si="82"/>
        <v>11</v>
      </c>
      <c r="I259" s="37">
        <f t="shared" ca="1" si="82"/>
        <v>11</v>
      </c>
      <c r="J259" s="37">
        <f t="shared" ca="1" si="83"/>
        <v>11</v>
      </c>
      <c r="K259" s="37">
        <f t="shared" ca="1" si="83"/>
        <v>11</v>
      </c>
      <c r="L259" s="37">
        <f t="shared" ca="1" si="83"/>
        <v>11</v>
      </c>
      <c r="M259" s="37">
        <f t="shared" ca="1" si="83"/>
        <v>11</v>
      </c>
      <c r="N259" s="37">
        <f t="shared" ca="1" si="83"/>
        <v>11</v>
      </c>
      <c r="O259" s="53"/>
      <c r="P259" s="30"/>
      <c r="Q259" s="31" t="str">
        <f t="shared" si="81"/>
        <v>Landing Road</v>
      </c>
      <c r="R259" s="35" t="s">
        <v>786</v>
      </c>
      <c r="S259" s="31" t="str">
        <f t="shared" ca="1" si="77"/>
        <v>LARO!$J$25:$T$25</v>
      </c>
      <c r="T259" s="31" t="str">
        <f t="shared" ca="1" si="78"/>
        <v>LARO!$U$25:$AQ$25</v>
      </c>
      <c r="U259" s="31" t="str">
        <f t="shared" ca="1" si="79"/>
        <v>LARO!$J$26:$T$26</v>
      </c>
      <c r="V259" s="31" t="str">
        <f t="shared" ca="1" si="80"/>
        <v>LARO!$U$26:$AQ$26</v>
      </c>
      <c r="W259" s="31"/>
      <c r="X259" s="31"/>
      <c r="Y259" s="31"/>
      <c r="Z259" s="31"/>
      <c r="AA259" s="30"/>
      <c r="AB259" s="30"/>
      <c r="AC259" s="30" t="str">
        <f t="shared" si="68"/>
        <v>MISMATCH</v>
      </c>
    </row>
    <row r="260" spans="1:29" customFormat="1" x14ac:dyDescent="0.25">
      <c r="A260" s="30"/>
      <c r="B260" s="38" t="s">
        <v>787</v>
      </c>
      <c r="C260" s="30" t="s">
        <v>19</v>
      </c>
      <c r="D260" s="30"/>
      <c r="E260" s="37">
        <f t="shared" ref="E260:I269" ca="1" si="84">IF(AND($S260&lt;&gt;"", $U260&lt;&gt;"", $E$2&lt;&gt;"", $E$2&lt;&gt;"-"), IF(INDEX(INDIRECT($U260), MATCH(E$5, INDIRECT($S260), 0))&lt;&gt;"", IF(ISNUMBER(INDEX(INDIRECT($U260), MATCH(E$5, INDIRECT($S260), 0))), ROUND(INDEX(INDIRECT($U260), MATCH(E$5, INDIRECT($S260), 0)), 1), IF($E$2="Meets Security Standard", PROPER(INDEX(INDIRECT($U260), MATCH(E$5, INDIRECT($S260), 0))), INDEX(INDIRECT($U260), MATCH(E$5, INDIRECT($S260), 0)))), ""), "")</f>
        <v>5.5</v>
      </c>
      <c r="F260" s="37">
        <f t="shared" ca="1" si="84"/>
        <v>5.5</v>
      </c>
      <c r="G260" s="37">
        <f t="shared" ca="1" si="84"/>
        <v>5.5</v>
      </c>
      <c r="H260" s="37">
        <f t="shared" ca="1" si="84"/>
        <v>5.5</v>
      </c>
      <c r="I260" s="37">
        <f t="shared" ca="1" si="84"/>
        <v>5.5</v>
      </c>
      <c r="J260" s="37">
        <f t="shared" ref="J260:N269" ca="1" si="85">IF(AND($T260&lt;&gt;"", $V260&lt;&gt;"", $E$2&lt;&gt;"", $E$2&lt;&gt;"-"), IF(INDEX(INDIRECT($V260), MATCH(TEXT(J$5, "????"), INDIRECT($T260), 0))&lt;&gt;"", IF(INDEX(INDIRECT($V260), MATCH(TEXT(J$5, "????"), INDIRECT($T260), 0))&lt;&gt;"", IF(ISNUMBER(INDEX(INDIRECT($V260), MATCH(TEXT(J$5, "????"), INDIRECT($T260), 0))), ROUND(INDEX(INDIRECT($V260), MATCH(TEXT(J$5, "????"), INDIRECT($T260), 0)), 1), IF($E$2="Meets Security Standard", PROPER(INDEX(INDIRECT($V260), MATCH(TEXT(J$5, "????"), INDIRECT($T260), 0))), INDEX(INDIRECT($V260), MATCH(TEXT(J$5, "????"), INDIRECT($T260), 0)))), ""), ""), "")</f>
        <v>5.5</v>
      </c>
      <c r="K260" s="37">
        <f t="shared" ca="1" si="85"/>
        <v>5.5</v>
      </c>
      <c r="L260" s="37">
        <f t="shared" ca="1" si="85"/>
        <v>5.5</v>
      </c>
      <c r="M260" s="37">
        <f t="shared" ca="1" si="85"/>
        <v>5.5</v>
      </c>
      <c r="N260" s="37">
        <f t="shared" ca="1" si="85"/>
        <v>5.5</v>
      </c>
      <c r="O260" s="53"/>
      <c r="P260" s="30"/>
      <c r="Q260" s="31" t="str">
        <f t="shared" si="81"/>
        <v>Chinchilla</v>
      </c>
      <c r="R260" s="35" t="s">
        <v>788</v>
      </c>
      <c r="S260" s="31" t="str">
        <f t="shared" ca="1" si="77"/>
        <v>SKIE!$J$25:$T$25</v>
      </c>
      <c r="T260" s="31" t="str">
        <f t="shared" ca="1" si="78"/>
        <v>SKIE!$U$25:$AQ$25</v>
      </c>
      <c r="U260" s="31" t="str">
        <f t="shared" ca="1" si="79"/>
        <v>SKIE!$J$26:$T$26</v>
      </c>
      <c r="V260" s="31" t="str">
        <f t="shared" ca="1" si="80"/>
        <v>SKIE!$U$26:$AQ$26</v>
      </c>
      <c r="W260" s="31"/>
      <c r="X260" s="31"/>
      <c r="Y260" s="31"/>
      <c r="Z260" s="31"/>
      <c r="AA260" s="30"/>
      <c r="AB260" s="30"/>
      <c r="AC260" s="30" t="str">
        <f t="shared" si="68"/>
        <v>MISMATCH</v>
      </c>
    </row>
    <row r="261" spans="1:29" customFormat="1" x14ac:dyDescent="0.25">
      <c r="A261" s="30"/>
      <c r="B261" s="38" t="s">
        <v>789</v>
      </c>
      <c r="C261" s="30" t="s">
        <v>19</v>
      </c>
      <c r="D261" s="30"/>
      <c r="E261" s="37">
        <f t="shared" ca="1" si="84"/>
        <v>11</v>
      </c>
      <c r="F261" s="37">
        <f t="shared" ca="1" si="84"/>
        <v>11</v>
      </c>
      <c r="G261" s="37">
        <f t="shared" ca="1" si="84"/>
        <v>11</v>
      </c>
      <c r="H261" s="37">
        <f t="shared" ca="1" si="84"/>
        <v>11</v>
      </c>
      <c r="I261" s="37">
        <f t="shared" ca="1" si="84"/>
        <v>11</v>
      </c>
      <c r="J261" s="37">
        <f t="shared" ca="1" si="85"/>
        <v>11</v>
      </c>
      <c r="K261" s="37">
        <f t="shared" ca="1" si="85"/>
        <v>11</v>
      </c>
      <c r="L261" s="37">
        <f t="shared" ca="1" si="85"/>
        <v>11</v>
      </c>
      <c r="M261" s="37">
        <f t="shared" ca="1" si="85"/>
        <v>11</v>
      </c>
      <c r="N261" s="37">
        <f t="shared" ca="1" si="85"/>
        <v>11</v>
      </c>
      <c r="O261" s="53"/>
      <c r="P261" s="30"/>
      <c r="Q261" s="31" t="str">
        <f t="shared" si="81"/>
        <v>Charlton</v>
      </c>
      <c r="R261" s="35" t="s">
        <v>790</v>
      </c>
      <c r="S261" s="31" t="str">
        <f t="shared" ca="1" si="77"/>
        <v>CHAL!$J$25:$T$25</v>
      </c>
      <c r="T261" s="31" t="str">
        <f t="shared" ca="1" si="78"/>
        <v>CHAL!$U$25:$AQ$25</v>
      </c>
      <c r="U261" s="31" t="str">
        <f t="shared" ca="1" si="79"/>
        <v>CHAL!$J$26:$T$26</v>
      </c>
      <c r="V261" s="31" t="str">
        <f t="shared" ca="1" si="80"/>
        <v>CHAL!$U$26:$AQ$26</v>
      </c>
      <c r="W261" s="31"/>
      <c r="X261" s="31"/>
      <c r="Y261" s="31"/>
      <c r="Z261" s="31"/>
      <c r="AA261" s="30"/>
      <c r="AB261" s="30"/>
      <c r="AC261" s="30" t="str">
        <f t="shared" si="68"/>
        <v>MISMATCH</v>
      </c>
    </row>
    <row r="262" spans="1:29" customFormat="1" x14ac:dyDescent="0.25">
      <c r="A262" s="30"/>
      <c r="B262" s="38" t="s">
        <v>791</v>
      </c>
      <c r="C262" s="30" t="s">
        <v>19</v>
      </c>
      <c r="D262" s="30"/>
      <c r="E262" s="37">
        <f t="shared" ca="1" si="84"/>
        <v>0.3</v>
      </c>
      <c r="F262" s="37">
        <f t="shared" ca="1" si="84"/>
        <v>0.3</v>
      </c>
      <c r="G262" s="37">
        <f t="shared" ca="1" si="84"/>
        <v>0.3</v>
      </c>
      <c r="H262" s="37">
        <f t="shared" ca="1" si="84"/>
        <v>0.3</v>
      </c>
      <c r="I262" s="37">
        <f t="shared" ca="1" si="84"/>
        <v>0.3</v>
      </c>
      <c r="J262" s="37">
        <f t="shared" ca="1" si="85"/>
        <v>0.3</v>
      </c>
      <c r="K262" s="37">
        <f t="shared" ca="1" si="85"/>
        <v>0.3</v>
      </c>
      <c r="L262" s="37">
        <f t="shared" ca="1" si="85"/>
        <v>0.3</v>
      </c>
      <c r="M262" s="37">
        <f t="shared" ca="1" si="85"/>
        <v>0.3</v>
      </c>
      <c r="N262" s="37">
        <f t="shared" ca="1" si="85"/>
        <v>0.3</v>
      </c>
      <c r="O262" s="53"/>
      <c r="P262" s="30"/>
      <c r="Q262" s="31" t="str">
        <f t="shared" si="81"/>
        <v>South Blackwater</v>
      </c>
      <c r="R262" s="35" t="s">
        <v>792</v>
      </c>
      <c r="S262" s="31" t="str">
        <f t="shared" ca="1" si="77"/>
        <v>SOBL!$J$25:$T$25</v>
      </c>
      <c r="T262" s="31" t="str">
        <f t="shared" ca="1" si="78"/>
        <v>SOBL!$U$25:$AQ$25</v>
      </c>
      <c r="U262" s="31" t="str">
        <f t="shared" ca="1" si="79"/>
        <v>SOBL!$J$26:$T$26</v>
      </c>
      <c r="V262" s="31" t="str">
        <f t="shared" ca="1" si="80"/>
        <v>SOBL!$U$26:$AQ$26</v>
      </c>
      <c r="W262" s="31"/>
      <c r="X262" s="31"/>
      <c r="Y262" s="31"/>
      <c r="Z262" s="31"/>
      <c r="AA262" s="30" t="s">
        <v>793</v>
      </c>
      <c r="AB262" s="30" t="s">
        <v>792</v>
      </c>
      <c r="AC262" s="30" t="str">
        <f t="shared" si="68"/>
        <v/>
      </c>
    </row>
    <row r="263" spans="1:29" customFormat="1" x14ac:dyDescent="0.25">
      <c r="A263" s="30"/>
      <c r="B263" s="38" t="s">
        <v>794</v>
      </c>
      <c r="C263" s="30" t="s">
        <v>19</v>
      </c>
      <c r="D263" s="30"/>
      <c r="E263" s="37">
        <f t="shared" ca="1" si="84"/>
        <v>42.4</v>
      </c>
      <c r="F263" s="37">
        <f t="shared" ca="1" si="84"/>
        <v>42.4</v>
      </c>
      <c r="G263" s="37">
        <f t="shared" ca="1" si="84"/>
        <v>42.4</v>
      </c>
      <c r="H263" s="37">
        <f t="shared" ca="1" si="84"/>
        <v>42.4</v>
      </c>
      <c r="I263" s="37">
        <f t="shared" ca="1" si="84"/>
        <v>42.4</v>
      </c>
      <c r="J263" s="37">
        <f t="shared" ca="1" si="85"/>
        <v>46.6</v>
      </c>
      <c r="K263" s="37">
        <f t="shared" ca="1" si="85"/>
        <v>46.6</v>
      </c>
      <c r="L263" s="37">
        <f t="shared" ca="1" si="85"/>
        <v>46.6</v>
      </c>
      <c r="M263" s="37">
        <f t="shared" ca="1" si="85"/>
        <v>46.6</v>
      </c>
      <c r="N263" s="37">
        <f t="shared" ca="1" si="85"/>
        <v>46.6</v>
      </c>
      <c r="O263" s="53"/>
      <c r="P263" s="30"/>
      <c r="Q263" s="31" t="str">
        <f t="shared" si="81"/>
        <v>South Bundaberg</v>
      </c>
      <c r="R263" s="35" t="s">
        <v>795</v>
      </c>
      <c r="S263" s="31" t="str">
        <f t="shared" ca="1" si="77"/>
        <v>SOBU!$J$25:$T$25</v>
      </c>
      <c r="T263" s="31" t="str">
        <f t="shared" ca="1" si="78"/>
        <v>SOBU!$U$25:$AQ$25</v>
      </c>
      <c r="U263" s="31" t="str">
        <f t="shared" ca="1" si="79"/>
        <v>SOBU!$J$26:$T$26</v>
      </c>
      <c r="V263" s="31" t="str">
        <f t="shared" ca="1" si="80"/>
        <v>SOBU!$U$26:$AQ$26</v>
      </c>
      <c r="W263" s="31"/>
      <c r="X263" s="31"/>
      <c r="Y263" s="31"/>
      <c r="Z263" s="31"/>
      <c r="AA263" s="30" t="s">
        <v>796</v>
      </c>
      <c r="AB263" s="30" t="s">
        <v>795</v>
      </c>
      <c r="AC263" s="30" t="str">
        <f t="shared" si="68"/>
        <v/>
      </c>
    </row>
    <row r="264" spans="1:29" customFormat="1" x14ac:dyDescent="0.25">
      <c r="A264" s="30"/>
      <c r="B264" s="38" t="s">
        <v>797</v>
      </c>
      <c r="C264" s="30" t="s">
        <v>19</v>
      </c>
      <c r="D264" s="30"/>
      <c r="E264" s="37">
        <f t="shared" ca="1" si="84"/>
        <v>27.5</v>
      </c>
      <c r="F264" s="37">
        <f t="shared" ca="1" si="84"/>
        <v>27.5</v>
      </c>
      <c r="G264" s="37">
        <f t="shared" ca="1" si="84"/>
        <v>27.5</v>
      </c>
      <c r="H264" s="37">
        <f t="shared" ca="1" si="84"/>
        <v>27.5</v>
      </c>
      <c r="I264" s="37">
        <f t="shared" ca="1" si="84"/>
        <v>27.5</v>
      </c>
      <c r="J264" s="37">
        <f t="shared" ca="1" si="85"/>
        <v>29.9</v>
      </c>
      <c r="K264" s="37">
        <f t="shared" ca="1" si="85"/>
        <v>29.9</v>
      </c>
      <c r="L264" s="37">
        <f t="shared" ca="1" si="85"/>
        <v>29.9</v>
      </c>
      <c r="M264" s="37">
        <f t="shared" ca="1" si="85"/>
        <v>29.9</v>
      </c>
      <c r="N264" s="37">
        <f t="shared" ca="1" si="85"/>
        <v>29.9</v>
      </c>
      <c r="O264" s="53"/>
      <c r="P264" s="30"/>
      <c r="Q264" s="31" t="str">
        <f t="shared" si="81"/>
        <v>South Kolan</v>
      </c>
      <c r="R264" s="35" t="s">
        <v>798</v>
      </c>
      <c r="S264" s="31" t="str">
        <f t="shared" ca="1" si="77"/>
        <v>SOKO!$J$25:$T$25</v>
      </c>
      <c r="T264" s="31" t="str">
        <f t="shared" ca="1" si="78"/>
        <v>SOKO!$U$25:$AQ$25</v>
      </c>
      <c r="U264" s="31" t="str">
        <f t="shared" ca="1" si="79"/>
        <v>SOKO!$J$26:$T$26</v>
      </c>
      <c r="V264" s="31" t="str">
        <f t="shared" ca="1" si="80"/>
        <v>SOKO!$U$26:$AQ$26</v>
      </c>
      <c r="W264" s="31"/>
      <c r="X264" s="31"/>
      <c r="Y264" s="31"/>
      <c r="Z264" s="31"/>
      <c r="AA264" s="30" t="s">
        <v>799</v>
      </c>
      <c r="AB264" s="30" t="s">
        <v>798</v>
      </c>
      <c r="AC264" s="30" t="str">
        <f t="shared" si="68"/>
        <v/>
      </c>
    </row>
    <row r="265" spans="1:29" customFormat="1" x14ac:dyDescent="0.25">
      <c r="A265" s="30"/>
      <c r="B265" s="38" t="s">
        <v>800</v>
      </c>
      <c r="C265" s="30" t="s">
        <v>19</v>
      </c>
      <c r="D265" s="30"/>
      <c r="E265" s="37">
        <f t="shared" ca="1" si="84"/>
        <v>40</v>
      </c>
      <c r="F265" s="37">
        <f t="shared" ca="1" si="84"/>
        <v>40</v>
      </c>
      <c r="G265" s="37">
        <f t="shared" ca="1" si="84"/>
        <v>40</v>
      </c>
      <c r="H265" s="37">
        <f t="shared" ca="1" si="84"/>
        <v>40</v>
      </c>
      <c r="I265" s="37">
        <f t="shared" ca="1" si="84"/>
        <v>40</v>
      </c>
      <c r="J265" s="37">
        <f t="shared" ca="1" si="85"/>
        <v>40</v>
      </c>
      <c r="K265" s="37">
        <f t="shared" ca="1" si="85"/>
        <v>40</v>
      </c>
      <c r="L265" s="37">
        <f t="shared" ca="1" si="85"/>
        <v>40</v>
      </c>
      <c r="M265" s="37">
        <f t="shared" ca="1" si="85"/>
        <v>40</v>
      </c>
      <c r="N265" s="37">
        <f t="shared" ca="1" si="85"/>
        <v>40</v>
      </c>
      <c r="O265" s="53"/>
      <c r="P265" s="30"/>
      <c r="Q265" s="31" t="str">
        <f t="shared" si="81"/>
        <v>South Mackay</v>
      </c>
      <c r="R265" s="35" t="s">
        <v>801</v>
      </c>
      <c r="S265" s="31" t="str">
        <f t="shared" ca="1" si="77"/>
        <v>SOMA!$J$25:$T$25</v>
      </c>
      <c r="T265" s="31" t="str">
        <f t="shared" ca="1" si="78"/>
        <v>SOMA!$U$25:$AQ$25</v>
      </c>
      <c r="U265" s="31" t="str">
        <f t="shared" ca="1" si="79"/>
        <v>SOMA!$J$26:$T$26</v>
      </c>
      <c r="V265" s="31" t="str">
        <f t="shared" ca="1" si="80"/>
        <v>SOMA!$U$26:$AQ$26</v>
      </c>
      <c r="W265" s="31"/>
      <c r="X265" s="31"/>
      <c r="Y265" s="31"/>
      <c r="Z265" s="31"/>
      <c r="AA265" s="30" t="s">
        <v>802</v>
      </c>
      <c r="AB265" s="30" t="s">
        <v>801</v>
      </c>
      <c r="AC265" s="30" t="str">
        <f t="shared" si="68"/>
        <v/>
      </c>
    </row>
    <row r="266" spans="1:29" customFormat="1" x14ac:dyDescent="0.25">
      <c r="A266" s="30"/>
      <c r="B266" s="38" t="s">
        <v>803</v>
      </c>
      <c r="C266" s="30" t="s">
        <v>59</v>
      </c>
      <c r="D266" s="30"/>
      <c r="E266" s="37">
        <f t="shared" ca="1" si="84"/>
        <v>144.9</v>
      </c>
      <c r="F266" s="37">
        <f t="shared" ca="1" si="84"/>
        <v>144.9</v>
      </c>
      <c r="G266" s="37">
        <f t="shared" ca="1" si="84"/>
        <v>144.9</v>
      </c>
      <c r="H266" s="37">
        <f t="shared" ca="1" si="84"/>
        <v>144.9</v>
      </c>
      <c r="I266" s="37">
        <f t="shared" ca="1" si="84"/>
        <v>144.9</v>
      </c>
      <c r="J266" s="37">
        <f t="shared" ca="1" si="85"/>
        <v>163.6</v>
      </c>
      <c r="K266" s="37">
        <f t="shared" ca="1" si="85"/>
        <v>163.6</v>
      </c>
      <c r="L266" s="37">
        <f t="shared" ca="1" si="85"/>
        <v>163.6</v>
      </c>
      <c r="M266" s="37">
        <f t="shared" ca="1" si="85"/>
        <v>163.6</v>
      </c>
      <c r="N266" s="37">
        <f t="shared" ca="1" si="85"/>
        <v>163.6</v>
      </c>
      <c r="O266" s="53"/>
      <c r="P266" s="30"/>
      <c r="Q266" s="31" t="str">
        <f t="shared" si="81"/>
        <v>South Toowoomba BSP</v>
      </c>
      <c r="R266" s="35" t="s">
        <v>804</v>
      </c>
      <c r="S266" s="31" t="str">
        <f t="shared" ca="1" si="77"/>
        <v>'T043'!$I$23:$S$23</v>
      </c>
      <c r="T266" s="31" t="str">
        <f t="shared" ca="1" si="78"/>
        <v>'T043'!$T$23:$AQ$23</v>
      </c>
      <c r="U266" s="31" t="str">
        <f t="shared" ca="1" si="79"/>
        <v>'T043'!$I$24:$S$24</v>
      </c>
      <c r="V266" s="31" t="str">
        <f t="shared" ca="1" si="80"/>
        <v>'T043'!$T$24:$AQ$24</v>
      </c>
      <c r="W266" s="31"/>
      <c r="X266" s="31"/>
      <c r="Y266" s="31"/>
      <c r="Z266" s="31"/>
      <c r="AA266" s="30" t="s">
        <v>805</v>
      </c>
      <c r="AB266" s="30" t="s">
        <v>804</v>
      </c>
      <c r="AC266" s="30" t="str">
        <f t="shared" si="68"/>
        <v/>
      </c>
    </row>
    <row r="267" spans="1:29" customFormat="1" x14ac:dyDescent="0.25">
      <c r="A267" s="30"/>
      <c r="B267" s="38" t="s">
        <v>806</v>
      </c>
      <c r="C267" s="30" t="s">
        <v>19</v>
      </c>
      <c r="D267" s="30"/>
      <c r="E267" s="37">
        <f t="shared" ca="1" si="84"/>
        <v>37.4</v>
      </c>
      <c r="F267" s="37">
        <f t="shared" ca="1" si="84"/>
        <v>37.4</v>
      </c>
      <c r="G267" s="37">
        <f t="shared" ca="1" si="84"/>
        <v>37.4</v>
      </c>
      <c r="H267" s="37">
        <f t="shared" ca="1" si="84"/>
        <v>37.4</v>
      </c>
      <c r="I267" s="37">
        <f t="shared" ca="1" si="84"/>
        <v>37.4</v>
      </c>
      <c r="J267" s="37">
        <f t="shared" ca="1" si="85"/>
        <v>42.4</v>
      </c>
      <c r="K267" s="37">
        <f t="shared" ca="1" si="85"/>
        <v>42.4</v>
      </c>
      <c r="L267" s="37">
        <f t="shared" ca="1" si="85"/>
        <v>42.4</v>
      </c>
      <c r="M267" s="37">
        <f t="shared" ca="1" si="85"/>
        <v>42.4</v>
      </c>
      <c r="N267" s="37">
        <f t="shared" ca="1" si="85"/>
        <v>42.4</v>
      </c>
      <c r="O267" s="53"/>
      <c r="P267" s="30"/>
      <c r="Q267" s="31" t="str">
        <f t="shared" si="81"/>
        <v>South Toowoomba</v>
      </c>
      <c r="R267" s="35" t="s">
        <v>807</v>
      </c>
      <c r="S267" s="31" t="str">
        <f t="shared" ca="1" si="77"/>
        <v>SOTO!$J$25:$T$25</v>
      </c>
      <c r="T267" s="31" t="str">
        <f t="shared" ca="1" si="78"/>
        <v>SOTO!$U$25:$AQ$25</v>
      </c>
      <c r="U267" s="31" t="str">
        <f t="shared" ca="1" si="79"/>
        <v>SOTO!$J$26:$T$26</v>
      </c>
      <c r="V267" s="31" t="str">
        <f t="shared" ca="1" si="80"/>
        <v>SOTO!$U$26:$AQ$26</v>
      </c>
      <c r="W267" s="31"/>
      <c r="X267" s="31"/>
      <c r="Y267" s="31"/>
      <c r="Z267" s="31"/>
      <c r="AA267" s="30" t="s">
        <v>808</v>
      </c>
      <c r="AB267" s="30" t="s">
        <v>807</v>
      </c>
      <c r="AC267" s="30" t="str">
        <f t="shared" ref="AC267:AC284" si="86">IF(AA267=Q267, "", "MISMATCH")</f>
        <v/>
      </c>
    </row>
    <row r="268" spans="1:29" customFormat="1" x14ac:dyDescent="0.25">
      <c r="A268" s="30"/>
      <c r="B268" s="38" t="s">
        <v>809</v>
      </c>
      <c r="C268" s="30" t="s">
        <v>19</v>
      </c>
      <c r="D268" s="30"/>
      <c r="E268" s="37">
        <f t="shared" ca="1" si="84"/>
        <v>48.7</v>
      </c>
      <c r="F268" s="37">
        <f t="shared" ca="1" si="84"/>
        <v>48.7</v>
      </c>
      <c r="G268" s="37">
        <f t="shared" ca="1" si="84"/>
        <v>48.7</v>
      </c>
      <c r="H268" s="37">
        <f t="shared" ca="1" si="84"/>
        <v>48.7</v>
      </c>
      <c r="I268" s="37">
        <f t="shared" ca="1" si="84"/>
        <v>48.7</v>
      </c>
      <c r="J268" s="37">
        <f t="shared" ca="1" si="85"/>
        <v>55.9</v>
      </c>
      <c r="K268" s="37">
        <f t="shared" ca="1" si="85"/>
        <v>55.9</v>
      </c>
      <c r="L268" s="37">
        <f t="shared" ca="1" si="85"/>
        <v>55.9</v>
      </c>
      <c r="M268" s="37">
        <f t="shared" ca="1" si="85"/>
        <v>55.9</v>
      </c>
      <c r="N268" s="37">
        <f t="shared" ca="1" si="85"/>
        <v>55.9</v>
      </c>
      <c r="O268" s="53"/>
      <c r="P268" s="30"/>
      <c r="Q268" s="31" t="str">
        <f t="shared" si="81"/>
        <v>St. George</v>
      </c>
      <c r="R268" s="35" t="s">
        <v>810</v>
      </c>
      <c r="S268" s="31" t="str">
        <f t="shared" ca="1" si="77"/>
        <v>SAGE!$J$25:$T$25</v>
      </c>
      <c r="T268" s="31" t="str">
        <f t="shared" ca="1" si="78"/>
        <v>SAGE!$U$25:$AQ$25</v>
      </c>
      <c r="U268" s="31" t="str">
        <f t="shared" ca="1" si="79"/>
        <v>SAGE!$J$26:$T$26</v>
      </c>
      <c r="V268" s="31" t="str">
        <f t="shared" ca="1" si="80"/>
        <v>SAGE!$U$26:$AQ$26</v>
      </c>
      <c r="W268" s="31"/>
      <c r="X268" s="31"/>
      <c r="Y268" s="31"/>
      <c r="Z268" s="31"/>
      <c r="AA268" s="30" t="s">
        <v>811</v>
      </c>
      <c r="AB268" s="30" t="s">
        <v>810</v>
      </c>
      <c r="AC268" s="30" t="str">
        <f t="shared" si="86"/>
        <v/>
      </c>
    </row>
    <row r="269" spans="1:29" customFormat="1" x14ac:dyDescent="0.25">
      <c r="A269" s="30"/>
      <c r="B269" s="38" t="s">
        <v>812</v>
      </c>
      <c r="C269" s="30" t="s">
        <v>19</v>
      </c>
      <c r="D269" s="30"/>
      <c r="E269" s="37">
        <f t="shared" ca="1" si="84"/>
        <v>6.6</v>
      </c>
      <c r="F269" s="37">
        <f t="shared" ca="1" si="84"/>
        <v>6.6</v>
      </c>
      <c r="G269" s="37">
        <f t="shared" ca="1" si="84"/>
        <v>6.6</v>
      </c>
      <c r="H269" s="37">
        <f t="shared" ca="1" si="84"/>
        <v>6.6</v>
      </c>
      <c r="I269" s="37">
        <f t="shared" ca="1" si="84"/>
        <v>6.6</v>
      </c>
      <c r="J269" s="37">
        <f t="shared" ca="1" si="85"/>
        <v>6.6</v>
      </c>
      <c r="K269" s="37">
        <f t="shared" ca="1" si="85"/>
        <v>6.6</v>
      </c>
      <c r="L269" s="37">
        <f t="shared" ca="1" si="85"/>
        <v>6.6</v>
      </c>
      <c r="M269" s="37">
        <f t="shared" ca="1" si="85"/>
        <v>6.6</v>
      </c>
      <c r="N269" s="37">
        <f t="shared" ca="1" si="85"/>
        <v>6.6</v>
      </c>
      <c r="O269" s="53"/>
      <c r="P269" s="30"/>
      <c r="Q269" s="31" t="str">
        <f t="shared" si="81"/>
        <v>St. George Town</v>
      </c>
      <c r="R269" s="35" t="s">
        <v>813</v>
      </c>
      <c r="S269" s="31" t="str">
        <f t="shared" ca="1" si="77"/>
        <v>SAGT!$J$25:$T$25</v>
      </c>
      <c r="T269" s="31" t="str">
        <f t="shared" ca="1" si="78"/>
        <v>SAGT!$U$25:$AQ$25</v>
      </c>
      <c r="U269" s="31" t="str">
        <f t="shared" ca="1" si="79"/>
        <v>SAGT!$J$26:$T$26</v>
      </c>
      <c r="V269" s="31" t="str">
        <f t="shared" ca="1" si="80"/>
        <v>SAGT!$U$26:$AQ$26</v>
      </c>
      <c r="W269" s="31"/>
      <c r="X269" s="31"/>
      <c r="Y269" s="31"/>
      <c r="Z269" s="31"/>
      <c r="AA269" s="30" t="s">
        <v>814</v>
      </c>
      <c r="AB269" s="30" t="s">
        <v>813</v>
      </c>
      <c r="AC269" s="30" t="str">
        <f t="shared" si="86"/>
        <v/>
      </c>
    </row>
    <row r="270" spans="1:29" customFormat="1" x14ac:dyDescent="0.25">
      <c r="A270" s="30"/>
      <c r="B270" s="38" t="s">
        <v>815</v>
      </c>
      <c r="C270" s="30" t="s">
        <v>19</v>
      </c>
      <c r="D270" s="30"/>
      <c r="E270" s="37">
        <f t="shared" ref="E270:I279" ca="1" si="87">IF(AND($S270&lt;&gt;"", $U270&lt;&gt;"", $E$2&lt;&gt;"", $E$2&lt;&gt;"-"), IF(INDEX(INDIRECT($U270), MATCH(E$5, INDIRECT($S270), 0))&lt;&gt;"", IF(ISNUMBER(INDEX(INDIRECT($U270), MATCH(E$5, INDIRECT($S270), 0))), ROUND(INDEX(INDIRECT($U270), MATCH(E$5, INDIRECT($S270), 0)), 1), IF($E$2="Meets Security Standard", PROPER(INDEX(INDIRECT($U270), MATCH(E$5, INDIRECT($S270), 0))), INDEX(INDIRECT($U270), MATCH(E$5, INDIRECT($S270), 0)))), ""), "")</f>
        <v>0.7</v>
      </c>
      <c r="F270" s="37">
        <f t="shared" ca="1" si="87"/>
        <v>0.7</v>
      </c>
      <c r="G270" s="37">
        <f t="shared" ca="1" si="87"/>
        <v>0.7</v>
      </c>
      <c r="H270" s="37">
        <f t="shared" ca="1" si="87"/>
        <v>0.7</v>
      </c>
      <c r="I270" s="37">
        <f t="shared" ca="1" si="87"/>
        <v>0.7</v>
      </c>
      <c r="J270" s="37">
        <f t="shared" ref="J270:N279" ca="1" si="88">IF(AND($T270&lt;&gt;"", $V270&lt;&gt;"", $E$2&lt;&gt;"", $E$2&lt;&gt;"-"), IF(INDEX(INDIRECT($V270), MATCH(TEXT(J$5, "????"), INDIRECT($T270), 0))&lt;&gt;"", IF(INDEX(INDIRECT($V270), MATCH(TEXT(J$5, "????"), INDIRECT($T270), 0))&lt;&gt;"", IF(ISNUMBER(INDEX(INDIRECT($V270), MATCH(TEXT(J$5, "????"), INDIRECT($T270), 0))), ROUND(INDEX(INDIRECT($V270), MATCH(TEXT(J$5, "????"), INDIRECT($T270), 0)), 1), IF($E$2="Meets Security Standard", PROPER(INDEX(INDIRECT($V270), MATCH(TEXT(J$5, "????"), INDIRECT($T270), 0))), INDEX(INDIRECT($V270), MATCH(TEXT(J$5, "????"), INDIRECT($T270), 0)))), ""), ""), "")</f>
        <v>0.7</v>
      </c>
      <c r="K270" s="37">
        <f t="shared" ca="1" si="88"/>
        <v>0.7</v>
      </c>
      <c r="L270" s="37">
        <f t="shared" ca="1" si="88"/>
        <v>0.7</v>
      </c>
      <c r="M270" s="37">
        <f t="shared" ca="1" si="88"/>
        <v>0.7</v>
      </c>
      <c r="N270" s="37">
        <f t="shared" ca="1" si="88"/>
        <v>0.7</v>
      </c>
      <c r="O270" s="53"/>
      <c r="P270" s="30"/>
      <c r="Q270" s="31" t="str">
        <f t="shared" si="81"/>
        <v>Stamford</v>
      </c>
      <c r="R270" s="35" t="s">
        <v>816</v>
      </c>
      <c r="S270" s="31" t="str">
        <f t="shared" ca="1" si="77"/>
        <v>STAM!$J$25:$T$25</v>
      </c>
      <c r="T270" s="31" t="str">
        <f t="shared" ca="1" si="78"/>
        <v>STAM!$U$25:$AQ$25</v>
      </c>
      <c r="U270" s="31" t="str">
        <f t="shared" ca="1" si="79"/>
        <v>STAM!$J$26:$T$26</v>
      </c>
      <c r="V270" s="31" t="str">
        <f t="shared" ca="1" si="80"/>
        <v>STAM!$U$26:$AQ$26</v>
      </c>
      <c r="W270" s="31"/>
      <c r="X270" s="31"/>
      <c r="Y270" s="31"/>
      <c r="Z270" s="31"/>
      <c r="AA270" s="30" t="s">
        <v>817</v>
      </c>
      <c r="AB270" s="30" t="s">
        <v>816</v>
      </c>
      <c r="AC270" s="30" t="str">
        <f t="shared" si="86"/>
        <v/>
      </c>
    </row>
    <row r="271" spans="1:29" customFormat="1" x14ac:dyDescent="0.25">
      <c r="A271" s="30"/>
      <c r="B271" s="38" t="s">
        <v>818</v>
      </c>
      <c r="C271" s="30" t="s">
        <v>59</v>
      </c>
      <c r="D271" s="30"/>
      <c r="E271" s="37">
        <f t="shared" ca="1" si="87"/>
        <v>71.3</v>
      </c>
      <c r="F271" s="37">
        <f t="shared" ca="1" si="87"/>
        <v>71.3</v>
      </c>
      <c r="G271" s="37">
        <f t="shared" ca="1" si="87"/>
        <v>71.3</v>
      </c>
      <c r="H271" s="37">
        <f t="shared" ca="1" si="87"/>
        <v>71.3</v>
      </c>
      <c r="I271" s="37">
        <f t="shared" ca="1" si="87"/>
        <v>71.3</v>
      </c>
      <c r="J271" s="37">
        <f t="shared" ca="1" si="88"/>
        <v>80.400000000000006</v>
      </c>
      <c r="K271" s="37">
        <f t="shared" ca="1" si="88"/>
        <v>80.400000000000006</v>
      </c>
      <c r="L271" s="37">
        <f t="shared" ca="1" si="88"/>
        <v>80.400000000000006</v>
      </c>
      <c r="M271" s="37">
        <f t="shared" ca="1" si="88"/>
        <v>80.400000000000006</v>
      </c>
      <c r="N271" s="37">
        <f t="shared" ca="1" si="88"/>
        <v>80.400000000000006</v>
      </c>
      <c r="O271" s="53"/>
      <c r="P271" s="30"/>
      <c r="Q271" s="31" t="str">
        <f t="shared" si="81"/>
        <v>Stanthorpe BSP</v>
      </c>
      <c r="R271" s="35" t="s">
        <v>819</v>
      </c>
      <c r="S271" s="31" t="str">
        <f t="shared" ca="1" si="77"/>
        <v>STAN!$I$23:$S$23</v>
      </c>
      <c r="T271" s="31" t="str">
        <f t="shared" ca="1" si="78"/>
        <v>STAN!$T$23:$AQ$23</v>
      </c>
      <c r="U271" s="31" t="str">
        <f t="shared" ca="1" si="79"/>
        <v>STAN!$I$24:$S$24</v>
      </c>
      <c r="V271" s="31" t="str">
        <f t="shared" ca="1" si="80"/>
        <v>STAN!$T$24:$AQ$24</v>
      </c>
      <c r="W271" s="31"/>
      <c r="X271" s="31"/>
      <c r="Y271" s="31"/>
      <c r="Z271" s="31"/>
      <c r="AA271" s="30" t="s">
        <v>820</v>
      </c>
      <c r="AB271" s="30" t="s">
        <v>819</v>
      </c>
      <c r="AC271" s="30" t="str">
        <f t="shared" si="86"/>
        <v/>
      </c>
    </row>
    <row r="272" spans="1:29" customFormat="1" x14ac:dyDescent="0.25">
      <c r="A272" s="30"/>
      <c r="B272" s="38" t="s">
        <v>821</v>
      </c>
      <c r="C272" s="30" t="s">
        <v>19</v>
      </c>
      <c r="D272" s="30"/>
      <c r="E272" s="37">
        <f t="shared" ca="1" si="87"/>
        <v>23.4</v>
      </c>
      <c r="F272" s="37">
        <f t="shared" ca="1" si="87"/>
        <v>23.4</v>
      </c>
      <c r="G272" s="37">
        <f t="shared" ca="1" si="87"/>
        <v>23.4</v>
      </c>
      <c r="H272" s="37">
        <f t="shared" ca="1" si="87"/>
        <v>23.4</v>
      </c>
      <c r="I272" s="37">
        <f t="shared" ca="1" si="87"/>
        <v>23.4</v>
      </c>
      <c r="J272" s="37">
        <f t="shared" ca="1" si="88"/>
        <v>25.3</v>
      </c>
      <c r="K272" s="37">
        <f t="shared" ca="1" si="88"/>
        <v>25.3</v>
      </c>
      <c r="L272" s="37">
        <f t="shared" ca="1" si="88"/>
        <v>25.3</v>
      </c>
      <c r="M272" s="37">
        <f t="shared" ca="1" si="88"/>
        <v>25.3</v>
      </c>
      <c r="N272" s="37">
        <f t="shared" ca="1" si="88"/>
        <v>25.3</v>
      </c>
      <c r="O272" s="53"/>
      <c r="P272" s="30"/>
      <c r="Q272" s="31" t="str">
        <f t="shared" si="81"/>
        <v>Stanthorpe Town</v>
      </c>
      <c r="R272" s="35" t="s">
        <v>822</v>
      </c>
      <c r="S272" s="31" t="str">
        <f t="shared" ca="1" si="77"/>
        <v>STTO!$J$25:$T$25</v>
      </c>
      <c r="T272" s="31" t="str">
        <f t="shared" ca="1" si="78"/>
        <v>STTO!$U$25:$AQ$25</v>
      </c>
      <c r="U272" s="31" t="str">
        <f t="shared" ca="1" si="79"/>
        <v>STTO!$J$26:$T$26</v>
      </c>
      <c r="V272" s="31" t="str">
        <f t="shared" ca="1" si="80"/>
        <v>STTO!$U$26:$AQ$26</v>
      </c>
      <c r="W272" s="31"/>
      <c r="X272" s="31"/>
      <c r="Y272" s="31"/>
      <c r="Z272" s="31"/>
      <c r="AA272" s="30" t="s">
        <v>823</v>
      </c>
      <c r="AB272" s="30" t="s">
        <v>822</v>
      </c>
      <c r="AC272" s="30" t="str">
        <f t="shared" si="86"/>
        <v/>
      </c>
    </row>
    <row r="273" spans="1:29" customFormat="1" x14ac:dyDescent="0.25">
      <c r="A273" s="30"/>
      <c r="B273" s="38" t="s">
        <v>824</v>
      </c>
      <c r="C273" s="30" t="s">
        <v>19</v>
      </c>
      <c r="D273" s="30"/>
      <c r="E273" s="37">
        <f t="shared" ca="1" si="87"/>
        <v>76.7</v>
      </c>
      <c r="F273" s="37">
        <f t="shared" ca="1" si="87"/>
        <v>76.7</v>
      </c>
      <c r="G273" s="37">
        <f t="shared" ca="1" si="87"/>
        <v>76.7</v>
      </c>
      <c r="H273" s="37">
        <f t="shared" ca="1" si="87"/>
        <v>76.7</v>
      </c>
      <c r="I273" s="37">
        <f t="shared" ca="1" si="87"/>
        <v>76.7</v>
      </c>
      <c r="J273" s="37">
        <f t="shared" ca="1" si="88"/>
        <v>81.599999999999994</v>
      </c>
      <c r="K273" s="37">
        <f t="shared" ca="1" si="88"/>
        <v>81.599999999999994</v>
      </c>
      <c r="L273" s="37">
        <f t="shared" ca="1" si="88"/>
        <v>81.599999999999994</v>
      </c>
      <c r="M273" s="37">
        <f t="shared" ca="1" si="88"/>
        <v>81.599999999999994</v>
      </c>
      <c r="N273" s="37">
        <f t="shared" ca="1" si="88"/>
        <v>81.599999999999994</v>
      </c>
      <c r="O273" s="53"/>
      <c r="P273" s="30"/>
      <c r="Q273" s="31" t="str">
        <f t="shared" si="81"/>
        <v>Stuart</v>
      </c>
      <c r="R273" s="35" t="s">
        <v>825</v>
      </c>
      <c r="S273" s="31" t="str">
        <f t="shared" ca="1" si="77"/>
        <v>STUA!$J$25:$T$25</v>
      </c>
      <c r="T273" s="31" t="str">
        <f t="shared" ca="1" si="78"/>
        <v>STUA!$U$25:$AQ$25</v>
      </c>
      <c r="U273" s="31" t="str">
        <f t="shared" ca="1" si="79"/>
        <v>STUA!$J$26:$T$26</v>
      </c>
      <c r="V273" s="31" t="str">
        <f t="shared" ca="1" si="80"/>
        <v>STUA!$U$26:$AQ$26</v>
      </c>
      <c r="W273" s="31"/>
      <c r="X273" s="31"/>
      <c r="Y273" s="31"/>
      <c r="Z273" s="31"/>
      <c r="AA273" s="30" t="s">
        <v>826</v>
      </c>
      <c r="AB273" s="30" t="s">
        <v>825</v>
      </c>
      <c r="AC273" s="30" t="str">
        <f t="shared" si="86"/>
        <v/>
      </c>
    </row>
    <row r="274" spans="1:29" customFormat="1" x14ac:dyDescent="0.25">
      <c r="A274" s="30"/>
      <c r="B274" s="38" t="s">
        <v>827</v>
      </c>
      <c r="C274" s="30" t="s">
        <v>19</v>
      </c>
      <c r="D274" s="30"/>
      <c r="E274" s="37">
        <f t="shared" ca="1" si="87"/>
        <v>80</v>
      </c>
      <c r="F274" s="37">
        <f t="shared" ca="1" si="87"/>
        <v>80</v>
      </c>
      <c r="G274" s="37">
        <f t="shared" ca="1" si="87"/>
        <v>80</v>
      </c>
      <c r="H274" s="37">
        <f t="shared" ca="1" si="87"/>
        <v>80</v>
      </c>
      <c r="I274" s="37">
        <f t="shared" ca="1" si="87"/>
        <v>80</v>
      </c>
      <c r="J274" s="37">
        <f t="shared" ca="1" si="88"/>
        <v>80</v>
      </c>
      <c r="K274" s="37">
        <f t="shared" ca="1" si="88"/>
        <v>80</v>
      </c>
      <c r="L274" s="37">
        <f t="shared" ca="1" si="88"/>
        <v>80</v>
      </c>
      <c r="M274" s="37">
        <f t="shared" ca="1" si="88"/>
        <v>80</v>
      </c>
      <c r="N274" s="37">
        <f t="shared" ca="1" si="88"/>
        <v>80</v>
      </c>
      <c r="O274" s="53"/>
      <c r="P274" s="30"/>
      <c r="Q274" s="31" t="str">
        <f t="shared" si="81"/>
        <v>Susan River</v>
      </c>
      <c r="R274" s="35" t="s">
        <v>828</v>
      </c>
      <c r="S274" s="31" t="str">
        <f t="shared" ca="1" si="77"/>
        <v>SURI!$J$25:$T$25</v>
      </c>
      <c r="T274" s="31" t="str">
        <f t="shared" ca="1" si="78"/>
        <v>SURI!$U$25:$AQ$25</v>
      </c>
      <c r="U274" s="31" t="str">
        <f t="shared" ca="1" si="79"/>
        <v>SURI!$J$26:$T$26</v>
      </c>
      <c r="V274" s="31" t="str">
        <f t="shared" ca="1" si="80"/>
        <v>SURI!$U$26:$AQ$26</v>
      </c>
      <c r="W274" s="31"/>
      <c r="X274" s="31"/>
      <c r="Y274" s="31"/>
      <c r="Z274" s="31"/>
      <c r="AA274" s="30"/>
      <c r="AB274" s="30"/>
      <c r="AC274" s="30" t="str">
        <f t="shared" si="86"/>
        <v>MISMATCH</v>
      </c>
    </row>
    <row r="275" spans="1:29" customFormat="1" x14ac:dyDescent="0.25">
      <c r="A275" s="30"/>
      <c r="B275" s="38" t="s">
        <v>829</v>
      </c>
      <c r="C275" s="30" t="s">
        <v>19</v>
      </c>
      <c r="D275" s="30"/>
      <c r="E275" s="37">
        <f t="shared" ca="1" si="87"/>
        <v>50.4</v>
      </c>
      <c r="F275" s="37">
        <f t="shared" ca="1" si="87"/>
        <v>50.4</v>
      </c>
      <c r="G275" s="37">
        <f t="shared" ca="1" si="87"/>
        <v>50.4</v>
      </c>
      <c r="H275" s="37">
        <f t="shared" ca="1" si="87"/>
        <v>50.4</v>
      </c>
      <c r="I275" s="37">
        <f t="shared" ca="1" si="87"/>
        <v>50.4</v>
      </c>
      <c r="J275" s="37">
        <f t="shared" ca="1" si="88"/>
        <v>56.6</v>
      </c>
      <c r="K275" s="37">
        <f t="shared" ca="1" si="88"/>
        <v>56.6</v>
      </c>
      <c r="L275" s="37">
        <f t="shared" ca="1" si="88"/>
        <v>56.6</v>
      </c>
      <c r="M275" s="37">
        <f t="shared" ca="1" si="88"/>
        <v>56.6</v>
      </c>
      <c r="N275" s="37">
        <f t="shared" ca="1" si="88"/>
        <v>56.6</v>
      </c>
      <c r="O275" s="53"/>
      <c r="P275" s="30"/>
      <c r="Q275" s="31" t="str">
        <f t="shared" si="81"/>
        <v>Tanby</v>
      </c>
      <c r="R275" s="35" t="s">
        <v>830</v>
      </c>
      <c r="S275" s="31" t="str">
        <f t="shared" ca="1" si="77"/>
        <v>TANB!$J$25:$T$25</v>
      </c>
      <c r="T275" s="31" t="str">
        <f t="shared" ca="1" si="78"/>
        <v>TANB!$U$25:$AQ$25</v>
      </c>
      <c r="U275" s="31" t="str">
        <f t="shared" ca="1" si="79"/>
        <v>TANB!$J$26:$T$26</v>
      </c>
      <c r="V275" s="31" t="str">
        <f t="shared" ca="1" si="80"/>
        <v>TANB!$U$26:$AQ$26</v>
      </c>
      <c r="W275" s="31"/>
      <c r="X275" s="31"/>
      <c r="Y275" s="31"/>
      <c r="Z275" s="31"/>
      <c r="AA275" s="30" t="s">
        <v>831</v>
      </c>
      <c r="AB275" s="30" t="s">
        <v>830</v>
      </c>
      <c r="AC275" s="30" t="str">
        <f t="shared" si="86"/>
        <v/>
      </c>
    </row>
    <row r="276" spans="1:29" customFormat="1" x14ac:dyDescent="0.25">
      <c r="A276" s="30"/>
      <c r="B276" s="38" t="s">
        <v>832</v>
      </c>
      <c r="C276" s="30" t="s">
        <v>19</v>
      </c>
      <c r="D276" s="30"/>
      <c r="E276" s="37">
        <f t="shared" ca="1" si="87"/>
        <v>2</v>
      </c>
      <c r="F276" s="37">
        <f t="shared" ca="1" si="87"/>
        <v>2</v>
      </c>
      <c r="G276" s="37">
        <f t="shared" ca="1" si="87"/>
        <v>2</v>
      </c>
      <c r="H276" s="37">
        <f t="shared" ca="1" si="87"/>
        <v>2</v>
      </c>
      <c r="I276" s="37">
        <f t="shared" ca="1" si="87"/>
        <v>2</v>
      </c>
      <c r="J276" s="37">
        <f t="shared" ca="1" si="88"/>
        <v>2</v>
      </c>
      <c r="K276" s="37">
        <f t="shared" ca="1" si="88"/>
        <v>2</v>
      </c>
      <c r="L276" s="37">
        <f t="shared" ca="1" si="88"/>
        <v>2</v>
      </c>
      <c r="M276" s="37">
        <f t="shared" ca="1" si="88"/>
        <v>2</v>
      </c>
      <c r="N276" s="37">
        <f t="shared" ca="1" si="88"/>
        <v>2</v>
      </c>
      <c r="O276" s="53"/>
      <c r="P276" s="30"/>
      <c r="Q276" s="31" t="str">
        <f t="shared" si="81"/>
        <v>Tara</v>
      </c>
      <c r="R276" s="35" t="s">
        <v>833</v>
      </c>
      <c r="S276" s="31" t="str">
        <f t="shared" ca="1" si="77"/>
        <v>TARA!$J$25:$T$25</v>
      </c>
      <c r="T276" s="31" t="str">
        <f t="shared" ca="1" si="78"/>
        <v>TARA!$U$25:$AQ$25</v>
      </c>
      <c r="U276" s="31" t="str">
        <f t="shared" ca="1" si="79"/>
        <v>TARA!$J$26:$T$26</v>
      </c>
      <c r="V276" s="31" t="str">
        <f t="shared" ca="1" si="80"/>
        <v>TARA!$U$26:$AQ$26</v>
      </c>
      <c r="W276" s="31"/>
      <c r="X276" s="31"/>
      <c r="Y276" s="31"/>
      <c r="Z276" s="31"/>
      <c r="AA276" s="30" t="s">
        <v>834</v>
      </c>
      <c r="AB276" s="30" t="s">
        <v>833</v>
      </c>
      <c r="AC276" s="30" t="str">
        <f t="shared" si="86"/>
        <v/>
      </c>
    </row>
    <row r="277" spans="1:29" customFormat="1" x14ac:dyDescent="0.25">
      <c r="A277" s="30"/>
      <c r="B277" s="38" t="s">
        <v>835</v>
      </c>
      <c r="C277" s="30" t="s">
        <v>19</v>
      </c>
      <c r="D277" s="30"/>
      <c r="E277" s="37">
        <f t="shared" ca="1" si="87"/>
        <v>16.600000000000001</v>
      </c>
      <c r="F277" s="37">
        <f t="shared" ca="1" si="87"/>
        <v>16.600000000000001</v>
      </c>
      <c r="G277" s="37">
        <f t="shared" ca="1" si="87"/>
        <v>16.600000000000001</v>
      </c>
      <c r="H277" s="37">
        <f t="shared" ca="1" si="87"/>
        <v>16.600000000000001</v>
      </c>
      <c r="I277" s="37">
        <f t="shared" ca="1" si="87"/>
        <v>16.600000000000001</v>
      </c>
      <c r="J277" s="37">
        <f t="shared" ca="1" si="88"/>
        <v>18.2</v>
      </c>
      <c r="K277" s="37">
        <f t="shared" ca="1" si="88"/>
        <v>18.2</v>
      </c>
      <c r="L277" s="37">
        <f t="shared" ca="1" si="88"/>
        <v>18.2</v>
      </c>
      <c r="M277" s="37">
        <f t="shared" ca="1" si="88"/>
        <v>18.2</v>
      </c>
      <c r="N277" s="37">
        <f t="shared" ca="1" si="88"/>
        <v>18.2</v>
      </c>
      <c r="O277" s="53"/>
      <c r="P277" s="30"/>
      <c r="Q277" s="31" t="str">
        <f t="shared" si="81"/>
        <v>Theodore</v>
      </c>
      <c r="R277" s="35" t="s">
        <v>836</v>
      </c>
      <c r="S277" s="31" t="str">
        <f t="shared" ca="1" si="77"/>
        <v>THEO!$J$25:$T$25</v>
      </c>
      <c r="T277" s="31" t="str">
        <f t="shared" ca="1" si="78"/>
        <v>THEO!$U$25:$AQ$25</v>
      </c>
      <c r="U277" s="31" t="str">
        <f t="shared" ca="1" si="79"/>
        <v>THEO!$J$26:$T$26</v>
      </c>
      <c r="V277" s="31" t="str">
        <f t="shared" ca="1" si="80"/>
        <v>THEO!$U$26:$AQ$26</v>
      </c>
      <c r="W277" s="31"/>
      <c r="X277" s="31"/>
      <c r="Y277" s="31"/>
      <c r="Z277" s="31"/>
      <c r="AA277" s="30" t="s">
        <v>837</v>
      </c>
      <c r="AB277" s="30" t="s">
        <v>836</v>
      </c>
      <c r="AC277" s="30" t="str">
        <f t="shared" si="86"/>
        <v/>
      </c>
    </row>
    <row r="278" spans="1:29" customFormat="1" x14ac:dyDescent="0.25">
      <c r="A278" s="30"/>
      <c r="B278" s="38" t="s">
        <v>838</v>
      </c>
      <c r="C278" s="30" t="s">
        <v>19</v>
      </c>
      <c r="D278" s="30"/>
      <c r="E278" s="37">
        <f t="shared" ca="1" si="87"/>
        <v>11</v>
      </c>
      <c r="F278" s="37">
        <f t="shared" ca="1" si="87"/>
        <v>11</v>
      </c>
      <c r="G278" s="37">
        <f t="shared" ca="1" si="87"/>
        <v>11</v>
      </c>
      <c r="H278" s="37">
        <f t="shared" ca="1" si="87"/>
        <v>11</v>
      </c>
      <c r="I278" s="37">
        <f t="shared" ca="1" si="87"/>
        <v>11</v>
      </c>
      <c r="J278" s="37">
        <f t="shared" ca="1" si="88"/>
        <v>11</v>
      </c>
      <c r="K278" s="37">
        <f t="shared" ca="1" si="88"/>
        <v>11</v>
      </c>
      <c r="L278" s="37">
        <f t="shared" ca="1" si="88"/>
        <v>11</v>
      </c>
      <c r="M278" s="37">
        <f t="shared" ca="1" si="88"/>
        <v>11</v>
      </c>
      <c r="N278" s="37">
        <f t="shared" ca="1" si="88"/>
        <v>11</v>
      </c>
      <c r="O278" s="53"/>
      <c r="P278" s="30"/>
      <c r="Q278" s="31" t="str">
        <f t="shared" si="81"/>
        <v>Tieri</v>
      </c>
      <c r="R278" s="35" t="s">
        <v>839</v>
      </c>
      <c r="S278" s="31" t="str">
        <f t="shared" ca="1" si="77"/>
        <v>TIER!$J$25:$T$25</v>
      </c>
      <c r="T278" s="31" t="str">
        <f t="shared" ca="1" si="78"/>
        <v>TIER!$U$25:$AQ$25</v>
      </c>
      <c r="U278" s="31" t="str">
        <f t="shared" ca="1" si="79"/>
        <v>TIER!$J$26:$T$26</v>
      </c>
      <c r="V278" s="31" t="str">
        <f t="shared" ca="1" si="80"/>
        <v>TIER!$U$26:$AQ$26</v>
      </c>
      <c r="W278" s="31"/>
      <c r="X278" s="31"/>
      <c r="Y278" s="31"/>
      <c r="Z278" s="31"/>
      <c r="AA278" s="30" t="s">
        <v>840</v>
      </c>
      <c r="AB278" s="30" t="s">
        <v>839</v>
      </c>
      <c r="AC278" s="30" t="str">
        <f t="shared" si="86"/>
        <v/>
      </c>
    </row>
    <row r="279" spans="1:29" customFormat="1" x14ac:dyDescent="0.25">
      <c r="A279" s="30"/>
      <c r="B279" s="38" t="s">
        <v>841</v>
      </c>
      <c r="C279" s="30" t="s">
        <v>19</v>
      </c>
      <c r="D279" s="30"/>
      <c r="E279" s="37">
        <f t="shared" ca="1" si="87"/>
        <v>88</v>
      </c>
      <c r="F279" s="37">
        <f t="shared" ca="1" si="87"/>
        <v>88</v>
      </c>
      <c r="G279" s="37">
        <f t="shared" ca="1" si="87"/>
        <v>88</v>
      </c>
      <c r="H279" s="37">
        <f t="shared" ca="1" si="87"/>
        <v>88</v>
      </c>
      <c r="I279" s="37">
        <f t="shared" ca="1" si="87"/>
        <v>88</v>
      </c>
      <c r="J279" s="37">
        <f t="shared" ca="1" si="88"/>
        <v>88</v>
      </c>
      <c r="K279" s="37">
        <f t="shared" ca="1" si="88"/>
        <v>88</v>
      </c>
      <c r="L279" s="37">
        <f t="shared" ca="1" si="88"/>
        <v>88</v>
      </c>
      <c r="M279" s="37">
        <f t="shared" ca="1" si="88"/>
        <v>88</v>
      </c>
      <c r="N279" s="37">
        <f t="shared" ca="1" si="88"/>
        <v>88</v>
      </c>
      <c r="O279" s="53"/>
      <c r="P279" s="30"/>
      <c r="Q279" s="31" t="str">
        <f t="shared" si="81"/>
        <v>Toowoomba Central</v>
      </c>
      <c r="R279" s="35" t="s">
        <v>842</v>
      </c>
      <c r="S279" s="31" t="str">
        <f t="shared" ca="1" si="77"/>
        <v>TWCE!$J$25:$T$25</v>
      </c>
      <c r="T279" s="31" t="str">
        <f t="shared" ca="1" si="78"/>
        <v>TWCE!$U$25:$AQ$25</v>
      </c>
      <c r="U279" s="31" t="str">
        <f t="shared" ca="1" si="79"/>
        <v>TWCE!$J$26:$T$26</v>
      </c>
      <c r="V279" s="31" t="str">
        <f t="shared" ca="1" si="80"/>
        <v>TWCE!$U$26:$AQ$26</v>
      </c>
      <c r="W279" s="31"/>
      <c r="X279" s="31"/>
      <c r="Y279" s="31"/>
      <c r="Z279" s="31"/>
      <c r="AA279" s="30" t="s">
        <v>843</v>
      </c>
      <c r="AB279" s="30" t="s">
        <v>842</v>
      </c>
      <c r="AC279" s="30" t="str">
        <f t="shared" si="86"/>
        <v/>
      </c>
    </row>
    <row r="280" spans="1:29" customFormat="1" x14ac:dyDescent="0.25">
      <c r="A280" s="30"/>
      <c r="B280" s="38" t="s">
        <v>844</v>
      </c>
      <c r="C280" s="30" t="s">
        <v>19</v>
      </c>
      <c r="D280" s="30"/>
      <c r="E280" s="37">
        <f t="shared" ref="E280:I287" ca="1" si="89">IF(AND($S280&lt;&gt;"", $U280&lt;&gt;"", $E$2&lt;&gt;"", $E$2&lt;&gt;"-"), IF(INDEX(INDIRECT($U280), MATCH(E$5, INDIRECT($S280), 0))&lt;&gt;"", IF(ISNUMBER(INDEX(INDIRECT($U280), MATCH(E$5, INDIRECT($S280), 0))), ROUND(INDEX(INDIRECT($U280), MATCH(E$5, INDIRECT($S280), 0)), 1), IF($E$2="Meets Security Standard", PROPER(INDEX(INDIRECT($U280), MATCH(E$5, INDIRECT($S280), 0))), INDEX(INDIRECT($U280), MATCH(E$5, INDIRECT($S280), 0)))), ""), "")</f>
        <v>91.1</v>
      </c>
      <c r="F280" s="37">
        <f t="shared" ca="1" si="89"/>
        <v>91.1</v>
      </c>
      <c r="G280" s="37">
        <f t="shared" ca="1" si="89"/>
        <v>91.1</v>
      </c>
      <c r="H280" s="37">
        <f t="shared" ca="1" si="89"/>
        <v>91.1</v>
      </c>
      <c r="I280" s="37">
        <f t="shared" ca="1" si="89"/>
        <v>91.1</v>
      </c>
      <c r="J280" s="37">
        <f t="shared" ref="J280:N287" ca="1" si="90">IF(AND($T280&lt;&gt;"", $V280&lt;&gt;"", $E$2&lt;&gt;"", $E$2&lt;&gt;"-"), IF(INDEX(INDIRECT($V280), MATCH(TEXT(J$5, "????"), INDIRECT($T280), 0))&lt;&gt;"", IF(INDEX(INDIRECT($V280), MATCH(TEXT(J$5, "????"), INDIRECT($T280), 0))&lt;&gt;"", IF(ISNUMBER(INDEX(INDIRECT($V280), MATCH(TEXT(J$5, "????"), INDIRECT($T280), 0))), ROUND(INDEX(INDIRECT($V280), MATCH(TEXT(J$5, "????"), INDIRECT($T280), 0)), 1), IF($E$2="Meets Security Standard", PROPER(INDEX(INDIRECT($V280), MATCH(TEXT(J$5, "????"), INDIRECT($T280), 0))), INDEX(INDIRECT($V280), MATCH(TEXT(J$5, "????"), INDIRECT($T280), 0)))), ""), ""), "")</f>
        <v>99</v>
      </c>
      <c r="K280" s="37">
        <f t="shared" ca="1" si="90"/>
        <v>99</v>
      </c>
      <c r="L280" s="37">
        <f t="shared" ca="1" si="90"/>
        <v>99</v>
      </c>
      <c r="M280" s="37">
        <f t="shared" ca="1" si="90"/>
        <v>99</v>
      </c>
      <c r="N280" s="37">
        <f t="shared" ca="1" si="90"/>
        <v>99</v>
      </c>
      <c r="O280" s="53"/>
      <c r="P280" s="30"/>
      <c r="Q280" s="31" t="str">
        <f t="shared" si="81"/>
        <v>Torquay</v>
      </c>
      <c r="R280" s="35" t="s">
        <v>845</v>
      </c>
      <c r="S280" s="31" t="str">
        <f t="shared" ca="1" si="77"/>
        <v>TORQ!$J$25:$T$25</v>
      </c>
      <c r="T280" s="31" t="str">
        <f t="shared" ca="1" si="78"/>
        <v>TORQ!$U$25:$AQ$25</v>
      </c>
      <c r="U280" s="31" t="str">
        <f t="shared" ca="1" si="79"/>
        <v>TORQ!$J$26:$T$26</v>
      </c>
      <c r="V280" s="31" t="str">
        <f t="shared" ca="1" si="80"/>
        <v>TORQ!$U$26:$AQ$26</v>
      </c>
      <c r="W280" s="31"/>
      <c r="X280" s="31"/>
      <c r="Y280" s="31"/>
      <c r="Z280" s="31"/>
      <c r="AA280" s="30" t="s">
        <v>846</v>
      </c>
      <c r="AB280" s="30" t="s">
        <v>845</v>
      </c>
      <c r="AC280" s="30" t="str">
        <f t="shared" si="86"/>
        <v/>
      </c>
    </row>
    <row r="281" spans="1:29" customFormat="1" x14ac:dyDescent="0.25">
      <c r="A281" s="30"/>
      <c r="B281" s="38" t="s">
        <v>847</v>
      </c>
      <c r="C281" s="30" t="s">
        <v>59</v>
      </c>
      <c r="D281" s="30"/>
      <c r="E281" s="37">
        <f t="shared" ca="1" si="89"/>
        <v>239</v>
      </c>
      <c r="F281" s="37">
        <f t="shared" ca="1" si="89"/>
        <v>239</v>
      </c>
      <c r="G281" s="37">
        <f t="shared" ca="1" si="89"/>
        <v>239</v>
      </c>
      <c r="H281" s="37">
        <f t="shared" ca="1" si="89"/>
        <v>239</v>
      </c>
      <c r="I281" s="37">
        <f t="shared" ca="1" si="89"/>
        <v>239</v>
      </c>
      <c r="J281" s="37">
        <f t="shared" ca="1" si="90"/>
        <v>286.2</v>
      </c>
      <c r="K281" s="37">
        <f t="shared" ca="1" si="90"/>
        <v>286.2</v>
      </c>
      <c r="L281" s="37">
        <f t="shared" ca="1" si="90"/>
        <v>286.2</v>
      </c>
      <c r="M281" s="37">
        <f t="shared" ca="1" si="90"/>
        <v>286.2</v>
      </c>
      <c r="N281" s="37">
        <f t="shared" ca="1" si="90"/>
        <v>286.2</v>
      </c>
      <c r="O281" s="53"/>
      <c r="P281" s="30"/>
      <c r="Q281" s="31" t="str">
        <f t="shared" si="81"/>
        <v>Torrington BSP</v>
      </c>
      <c r="R281" s="35" t="s">
        <v>848</v>
      </c>
      <c r="S281" s="31" t="str">
        <f t="shared" ca="1" si="77"/>
        <v>'T116'!$I$23:$S$23</v>
      </c>
      <c r="T281" s="31" t="str">
        <f t="shared" ca="1" si="78"/>
        <v>'T116'!$T$23:$AQ$23</v>
      </c>
      <c r="U281" s="31" t="str">
        <f t="shared" ca="1" si="79"/>
        <v>'T116'!$I$24:$S$24</v>
      </c>
      <c r="V281" s="31" t="str">
        <f t="shared" ca="1" si="80"/>
        <v>'T116'!$T$24:$AQ$24</v>
      </c>
      <c r="W281" s="31"/>
      <c r="X281" s="31"/>
      <c r="Y281" s="31"/>
      <c r="Z281" s="31"/>
      <c r="AA281" s="30" t="s">
        <v>849</v>
      </c>
      <c r="AB281" s="30" t="s">
        <v>848</v>
      </c>
      <c r="AC281" s="30" t="str">
        <f t="shared" si="86"/>
        <v/>
      </c>
    </row>
    <row r="282" spans="1:29" customFormat="1" x14ac:dyDescent="0.25">
      <c r="A282" s="30"/>
      <c r="B282" s="38" t="s">
        <v>850</v>
      </c>
      <c r="C282" s="30" t="s">
        <v>19</v>
      </c>
      <c r="D282" s="30"/>
      <c r="E282" s="37">
        <f t="shared" ca="1" si="89"/>
        <v>56.7</v>
      </c>
      <c r="F282" s="37">
        <f t="shared" ca="1" si="89"/>
        <v>56.7</v>
      </c>
      <c r="G282" s="37">
        <f t="shared" ca="1" si="89"/>
        <v>56.7</v>
      </c>
      <c r="H282" s="37">
        <f t="shared" ca="1" si="89"/>
        <v>56.7</v>
      </c>
      <c r="I282" s="37">
        <f t="shared" ca="1" si="89"/>
        <v>56.7</v>
      </c>
      <c r="J282" s="37">
        <f t="shared" ca="1" si="90"/>
        <v>67.5</v>
      </c>
      <c r="K282" s="37">
        <f t="shared" ca="1" si="90"/>
        <v>67.5</v>
      </c>
      <c r="L282" s="37">
        <f t="shared" ca="1" si="90"/>
        <v>67.5</v>
      </c>
      <c r="M282" s="37">
        <f t="shared" ca="1" si="90"/>
        <v>67.5</v>
      </c>
      <c r="N282" s="37">
        <f t="shared" ca="1" si="90"/>
        <v>67.5</v>
      </c>
      <c r="O282" s="53"/>
      <c r="P282" s="30"/>
      <c r="Q282" s="31" t="str">
        <f t="shared" si="81"/>
        <v>Torrington</v>
      </c>
      <c r="R282" s="35" t="s">
        <v>851</v>
      </c>
      <c r="S282" s="31" t="str">
        <f t="shared" ca="1" si="77"/>
        <v>TORR!$J$25:$T$25</v>
      </c>
      <c r="T282" s="31" t="str">
        <f t="shared" ca="1" si="78"/>
        <v>TORR!$U$25:$AQ$25</v>
      </c>
      <c r="U282" s="31" t="str">
        <f t="shared" ca="1" si="79"/>
        <v>TORR!$J$26:$T$26</v>
      </c>
      <c r="V282" s="31" t="str">
        <f t="shared" ca="1" si="80"/>
        <v>TORR!$U$26:$AQ$26</v>
      </c>
      <c r="W282" s="31"/>
      <c r="X282" s="31"/>
      <c r="Y282" s="31"/>
      <c r="Z282" s="31"/>
      <c r="AA282" s="30" t="s">
        <v>852</v>
      </c>
      <c r="AB282" s="30" t="s">
        <v>851</v>
      </c>
      <c r="AC282" s="30" t="str">
        <f t="shared" si="86"/>
        <v/>
      </c>
    </row>
    <row r="283" spans="1:29" customFormat="1" x14ac:dyDescent="0.25">
      <c r="A283" s="30"/>
      <c r="B283" s="38" t="s">
        <v>853</v>
      </c>
      <c r="C283" s="30" t="s">
        <v>19</v>
      </c>
      <c r="D283" s="30"/>
      <c r="E283" s="37">
        <f t="shared" ca="1" si="89"/>
        <v>83.2</v>
      </c>
      <c r="F283" s="37">
        <f t="shared" ca="1" si="89"/>
        <v>83.2</v>
      </c>
      <c r="G283" s="37">
        <f t="shared" ca="1" si="89"/>
        <v>83.2</v>
      </c>
      <c r="H283" s="37">
        <f t="shared" ca="1" si="89"/>
        <v>83.2</v>
      </c>
      <c r="I283" s="37">
        <f t="shared" ca="1" si="89"/>
        <v>83.2</v>
      </c>
      <c r="J283" s="37">
        <f t="shared" ca="1" si="90"/>
        <v>83.2</v>
      </c>
      <c r="K283" s="37">
        <f t="shared" ca="1" si="90"/>
        <v>83.2</v>
      </c>
      <c r="L283" s="37">
        <f t="shared" ca="1" si="90"/>
        <v>83.2</v>
      </c>
      <c r="M283" s="37">
        <f t="shared" ca="1" si="90"/>
        <v>83.2</v>
      </c>
      <c r="N283" s="37">
        <f t="shared" ca="1" si="90"/>
        <v>83.2</v>
      </c>
      <c r="O283" s="53"/>
      <c r="P283" s="30"/>
      <c r="Q283" s="31" t="str">
        <f t="shared" si="81"/>
        <v>Townsville Port</v>
      </c>
      <c r="R283" s="35" t="s">
        <v>854</v>
      </c>
      <c r="S283" s="31" t="str">
        <f t="shared" ca="1" si="77"/>
        <v>TOPO!$J$25:$T$25</v>
      </c>
      <c r="T283" s="31" t="str">
        <f t="shared" ca="1" si="78"/>
        <v>TOPO!$U$25:$AQ$25</v>
      </c>
      <c r="U283" s="31" t="str">
        <f t="shared" ca="1" si="79"/>
        <v>TOPO!$J$26:$T$26</v>
      </c>
      <c r="V283" s="31" t="str">
        <f t="shared" ca="1" si="80"/>
        <v>TOPO!$U$26:$AQ$26</v>
      </c>
      <c r="W283" s="31"/>
      <c r="X283" s="31"/>
      <c r="Y283" s="31"/>
      <c r="Z283" s="31"/>
      <c r="AA283" s="30" t="s">
        <v>855</v>
      </c>
      <c r="AB283" s="30" t="s">
        <v>854</v>
      </c>
      <c r="AC283" s="30" t="str">
        <f t="shared" si="86"/>
        <v/>
      </c>
    </row>
    <row r="284" spans="1:29" customFormat="1" x14ac:dyDescent="0.25">
      <c r="A284" s="30"/>
      <c r="B284" s="38" t="s">
        <v>856</v>
      </c>
      <c r="C284" s="30" t="s">
        <v>19</v>
      </c>
      <c r="D284" s="30"/>
      <c r="E284" s="37">
        <f t="shared" ca="1" si="89"/>
        <v>10.8</v>
      </c>
      <c r="F284" s="37">
        <f t="shared" ca="1" si="89"/>
        <v>10.8</v>
      </c>
      <c r="G284" s="37">
        <f t="shared" ca="1" si="89"/>
        <v>10.8</v>
      </c>
      <c r="H284" s="37">
        <f t="shared" ca="1" si="89"/>
        <v>10.8</v>
      </c>
      <c r="I284" s="37">
        <f t="shared" ca="1" si="89"/>
        <v>10.8</v>
      </c>
      <c r="J284" s="37">
        <f t="shared" ca="1" si="90"/>
        <v>11.4</v>
      </c>
      <c r="K284" s="37">
        <f t="shared" ca="1" si="90"/>
        <v>11.4</v>
      </c>
      <c r="L284" s="37">
        <f t="shared" ca="1" si="90"/>
        <v>11.4</v>
      </c>
      <c r="M284" s="37">
        <f t="shared" ca="1" si="90"/>
        <v>11.4</v>
      </c>
      <c r="N284" s="37">
        <f t="shared" ca="1" si="90"/>
        <v>11.4</v>
      </c>
      <c r="O284" s="53"/>
      <c r="P284" s="30"/>
      <c r="Q284" s="31" t="str">
        <f t="shared" si="81"/>
        <v>Tuan</v>
      </c>
      <c r="R284" s="35" t="s">
        <v>857</v>
      </c>
      <c r="S284" s="31" t="str">
        <f t="shared" ca="1" si="77"/>
        <v>TUAN!$J$25:$T$25</v>
      </c>
      <c r="T284" s="31" t="str">
        <f t="shared" ca="1" si="78"/>
        <v>TUAN!$U$25:$AQ$25</v>
      </c>
      <c r="U284" s="31" t="str">
        <f t="shared" ca="1" si="79"/>
        <v>TUAN!$J$26:$T$26</v>
      </c>
      <c r="V284" s="31" t="str">
        <f t="shared" ca="1" si="80"/>
        <v>TUAN!$U$26:$AQ$26</v>
      </c>
      <c r="W284" s="31"/>
      <c r="X284" s="31"/>
      <c r="Y284" s="31"/>
      <c r="Z284" s="31"/>
      <c r="AA284" s="30" t="s">
        <v>858</v>
      </c>
      <c r="AB284" s="30" t="s">
        <v>857</v>
      </c>
      <c r="AC284" s="30" t="str">
        <f t="shared" si="86"/>
        <v/>
      </c>
    </row>
    <row r="285" spans="1:29" customFormat="1" x14ac:dyDescent="0.25">
      <c r="A285" s="30"/>
      <c r="B285" s="38" t="s">
        <v>859</v>
      </c>
      <c r="C285" s="30" t="s">
        <v>19</v>
      </c>
      <c r="D285" s="30"/>
      <c r="E285" s="37">
        <f t="shared" ca="1" si="89"/>
        <v>22.1</v>
      </c>
      <c r="F285" s="37">
        <f t="shared" ca="1" si="89"/>
        <v>22.1</v>
      </c>
      <c r="G285" s="37">
        <f t="shared" ca="1" si="89"/>
        <v>22.1</v>
      </c>
      <c r="H285" s="37">
        <f t="shared" ca="1" si="89"/>
        <v>22.1</v>
      </c>
      <c r="I285" s="37">
        <f t="shared" ca="1" si="89"/>
        <v>22.1</v>
      </c>
      <c r="J285" s="37">
        <f t="shared" ca="1" si="90"/>
        <v>24.3</v>
      </c>
      <c r="K285" s="37">
        <f t="shared" ca="1" si="90"/>
        <v>24.3</v>
      </c>
      <c r="L285" s="37">
        <f t="shared" ca="1" si="90"/>
        <v>24.3</v>
      </c>
      <c r="M285" s="37">
        <f t="shared" ca="1" si="90"/>
        <v>24.3</v>
      </c>
      <c r="N285" s="37">
        <f t="shared" ca="1" si="90"/>
        <v>24.3</v>
      </c>
      <c r="O285" s="53"/>
      <c r="P285" s="30"/>
      <c r="Q285" s="31" t="str">
        <f t="shared" si="81"/>
        <v>Vermont</v>
      </c>
      <c r="R285" s="35" t="s">
        <v>860</v>
      </c>
      <c r="S285" s="31" t="str">
        <f t="shared" ca="1" si="77"/>
        <v>VERM!$J$25:$T$25</v>
      </c>
      <c r="T285" s="31" t="str">
        <f t="shared" ca="1" si="78"/>
        <v>VERM!$U$25:$AQ$25</v>
      </c>
      <c r="U285" s="31" t="str">
        <f t="shared" ca="1" si="79"/>
        <v>VERM!$J$26:$T$26</v>
      </c>
      <c r="V285" s="31" t="str">
        <f t="shared" ca="1" si="80"/>
        <v>VERM!$U$26:$AQ$26</v>
      </c>
      <c r="W285" s="31"/>
      <c r="X285" s="31"/>
      <c r="Y285" s="31"/>
      <c r="Z285" s="31"/>
      <c r="AA285" s="30" t="s">
        <v>861</v>
      </c>
      <c r="AB285" s="30" t="s">
        <v>860</v>
      </c>
      <c r="AC285" s="30" t="str">
        <f t="shared" ref="AC285:AC307" si="91">IF(AA285=Q285, "", "MISMATCH")</f>
        <v/>
      </c>
    </row>
    <row r="286" spans="1:29" customFormat="1" x14ac:dyDescent="0.25">
      <c r="A286" s="30"/>
      <c r="B286" s="38" t="s">
        <v>862</v>
      </c>
      <c r="C286" s="30" t="s">
        <v>59</v>
      </c>
      <c r="D286" s="30"/>
      <c r="E286" s="37">
        <f t="shared" ca="1" si="89"/>
        <v>71.3</v>
      </c>
      <c r="F286" s="37">
        <f t="shared" ca="1" si="89"/>
        <v>71.3</v>
      </c>
      <c r="G286" s="37">
        <f t="shared" ca="1" si="89"/>
        <v>71.3</v>
      </c>
      <c r="H286" s="37">
        <f t="shared" ca="1" si="89"/>
        <v>71.3</v>
      </c>
      <c r="I286" s="37">
        <f t="shared" ca="1" si="89"/>
        <v>71.3</v>
      </c>
      <c r="J286" s="37">
        <f t="shared" ca="1" si="90"/>
        <v>80.099999999999994</v>
      </c>
      <c r="K286" s="37">
        <f t="shared" ca="1" si="90"/>
        <v>80.099999999999994</v>
      </c>
      <c r="L286" s="37">
        <f t="shared" ca="1" si="90"/>
        <v>80.099999999999994</v>
      </c>
      <c r="M286" s="37">
        <f t="shared" ca="1" si="90"/>
        <v>80.099999999999994</v>
      </c>
      <c r="N286" s="37">
        <f t="shared" ca="1" si="90"/>
        <v>80.099999999999994</v>
      </c>
      <c r="O286" s="53"/>
      <c r="P286" s="30"/>
      <c r="Q286" s="31" t="str">
        <f t="shared" si="81"/>
        <v>Waggamba BSP</v>
      </c>
      <c r="R286" s="35" t="s">
        <v>863</v>
      </c>
      <c r="S286" s="31" t="str">
        <f t="shared" ca="1" si="77"/>
        <v>'T156'!$I$23:$S$23</v>
      </c>
      <c r="T286" s="31" t="str">
        <f t="shared" ca="1" si="78"/>
        <v>'T156'!$T$23:$AQ$23</v>
      </c>
      <c r="U286" s="31" t="str">
        <f t="shared" ca="1" si="79"/>
        <v>'T156'!$I$24:$S$24</v>
      </c>
      <c r="V286" s="31" t="str">
        <f t="shared" ca="1" si="80"/>
        <v>'T156'!$T$24:$AQ$24</v>
      </c>
      <c r="W286" s="31"/>
      <c r="X286" s="31"/>
      <c r="Y286" s="31"/>
      <c r="Z286" s="31"/>
      <c r="AA286" s="30" t="s">
        <v>864</v>
      </c>
      <c r="AB286" s="30" t="s">
        <v>863</v>
      </c>
      <c r="AC286" s="30" t="str">
        <f t="shared" si="91"/>
        <v/>
      </c>
    </row>
    <row r="287" spans="1:29" customFormat="1" x14ac:dyDescent="0.25">
      <c r="A287" s="30"/>
      <c r="B287" s="38" t="s">
        <v>865</v>
      </c>
      <c r="C287" s="30" t="s">
        <v>19</v>
      </c>
      <c r="D287" s="30"/>
      <c r="E287" s="37">
        <f t="shared" ca="1" si="89"/>
        <v>25.6</v>
      </c>
      <c r="F287" s="37">
        <f t="shared" ca="1" si="89"/>
        <v>25.6</v>
      </c>
      <c r="G287" s="37">
        <f t="shared" ca="1" si="89"/>
        <v>25.6</v>
      </c>
      <c r="H287" s="37">
        <f t="shared" ca="1" si="89"/>
        <v>25.6</v>
      </c>
      <c r="I287" s="37">
        <f t="shared" ca="1" si="89"/>
        <v>25.6</v>
      </c>
      <c r="J287" s="37">
        <f t="shared" ca="1" si="90"/>
        <v>27</v>
      </c>
      <c r="K287" s="37">
        <f t="shared" ca="1" si="90"/>
        <v>27</v>
      </c>
      <c r="L287" s="37">
        <f t="shared" ca="1" si="90"/>
        <v>27</v>
      </c>
      <c r="M287" s="37">
        <f t="shared" ca="1" si="90"/>
        <v>27</v>
      </c>
      <c r="N287" s="37">
        <f t="shared" ca="1" si="90"/>
        <v>27</v>
      </c>
      <c r="O287" s="53"/>
      <c r="P287" s="30"/>
      <c r="Q287" s="31" t="str">
        <f t="shared" si="81"/>
        <v>Wallaville</v>
      </c>
      <c r="R287" s="35" t="s">
        <v>866</v>
      </c>
      <c r="S287" s="31" t="str">
        <f t="shared" ca="1" si="77"/>
        <v>WALL!$J$25:$T$25</v>
      </c>
      <c r="T287" s="31" t="str">
        <f t="shared" ca="1" si="78"/>
        <v>WALL!$U$25:$AQ$25</v>
      </c>
      <c r="U287" s="31" t="str">
        <f t="shared" ca="1" si="79"/>
        <v>WALL!$J$26:$T$26</v>
      </c>
      <c r="V287" s="31" t="str">
        <f t="shared" ca="1" si="80"/>
        <v>WALL!$U$26:$AQ$26</v>
      </c>
      <c r="W287" s="31"/>
      <c r="X287" s="31"/>
      <c r="Y287" s="31"/>
      <c r="Z287" s="31"/>
      <c r="AA287" s="30" t="s">
        <v>867</v>
      </c>
      <c r="AB287" s="30" t="s">
        <v>866</v>
      </c>
      <c r="AC287" s="30" t="str">
        <f t="shared" si="91"/>
        <v/>
      </c>
    </row>
    <row r="288" spans="1:29" customFormat="1" x14ac:dyDescent="0.25">
      <c r="A288" s="30"/>
      <c r="B288" s="38" t="s">
        <v>868</v>
      </c>
      <c r="C288" s="30" t="s">
        <v>19</v>
      </c>
      <c r="D288" s="30"/>
      <c r="E288" s="37">
        <f t="shared" ref="E288:I297" ca="1" si="92">IF(AND($S288&lt;&gt;"", $U288&lt;&gt;"", $E$2&lt;&gt;"", $E$2&lt;&gt;"-"), IF(INDEX(INDIRECT($U288), MATCH(E$5, INDIRECT($S288), 0))&lt;&gt;"", IF(ISNUMBER(INDEX(INDIRECT($U288), MATCH(E$5, INDIRECT($S288), 0))), ROUND(INDEX(INDIRECT($U288), MATCH(E$5, INDIRECT($S288), 0)), 1), IF($E$2="Meets Security Standard", PROPER(INDEX(INDIRECT($U288), MATCH(E$5, INDIRECT($S288), 0))), INDEX(INDIRECT($U288), MATCH(E$5, INDIRECT($S288), 0)))), ""), "")</f>
        <v>12.2</v>
      </c>
      <c r="F288" s="37">
        <f t="shared" ca="1" si="92"/>
        <v>12.2</v>
      </c>
      <c r="G288" s="37">
        <f t="shared" ca="1" si="92"/>
        <v>12.2</v>
      </c>
      <c r="H288" s="37">
        <f t="shared" ca="1" si="92"/>
        <v>12.2</v>
      </c>
      <c r="I288" s="37">
        <f t="shared" ca="1" si="92"/>
        <v>12.2</v>
      </c>
      <c r="J288" s="37">
        <f t="shared" ref="J288:N297" ca="1" si="93">IF(AND($T288&lt;&gt;"", $V288&lt;&gt;"", $E$2&lt;&gt;"", $E$2&lt;&gt;"-"), IF(INDEX(INDIRECT($V288), MATCH(TEXT(J$5, "????"), INDIRECT($T288), 0))&lt;&gt;"", IF(INDEX(INDIRECT($V288), MATCH(TEXT(J$5, "????"), INDIRECT($T288), 0))&lt;&gt;"", IF(ISNUMBER(INDEX(INDIRECT($V288), MATCH(TEXT(J$5, "????"), INDIRECT($T288), 0))), ROUND(INDEX(INDIRECT($V288), MATCH(TEXT(J$5, "????"), INDIRECT($T288), 0)), 1), IF($E$2="Meets Security Standard", PROPER(INDEX(INDIRECT($V288), MATCH(TEXT(J$5, "????"), INDIRECT($T288), 0))), INDEX(INDIRECT($V288), MATCH(TEXT(J$5, "????"), INDIRECT($T288), 0)))), ""), ""), "")</f>
        <v>14.5</v>
      </c>
      <c r="K288" s="37">
        <f t="shared" ca="1" si="93"/>
        <v>14.5</v>
      </c>
      <c r="L288" s="37">
        <f t="shared" ca="1" si="93"/>
        <v>14.5</v>
      </c>
      <c r="M288" s="37">
        <f t="shared" ca="1" si="93"/>
        <v>14.5</v>
      </c>
      <c r="N288" s="37">
        <f t="shared" ca="1" si="93"/>
        <v>14.5</v>
      </c>
      <c r="O288" s="53"/>
      <c r="P288" s="30"/>
      <c r="Q288" s="31" t="str">
        <f t="shared" si="81"/>
        <v>Wandoan</v>
      </c>
      <c r="R288" s="35" t="s">
        <v>869</v>
      </c>
      <c r="S288" s="31" t="str">
        <f t="shared" ca="1" si="77"/>
        <v>WAND!$J$25:$T$25</v>
      </c>
      <c r="T288" s="31" t="str">
        <f t="shared" ca="1" si="78"/>
        <v>WAND!$U$25:$AQ$25</v>
      </c>
      <c r="U288" s="31" t="str">
        <f t="shared" ca="1" si="79"/>
        <v>WAND!$J$26:$T$26</v>
      </c>
      <c r="V288" s="31" t="str">
        <f t="shared" ca="1" si="80"/>
        <v>WAND!$U$26:$AQ$26</v>
      </c>
      <c r="W288" s="31"/>
      <c r="X288" s="31"/>
      <c r="Y288" s="31"/>
      <c r="Z288" s="31"/>
      <c r="AA288" s="30" t="s">
        <v>870</v>
      </c>
      <c r="AB288" s="30" t="s">
        <v>869</v>
      </c>
      <c r="AC288" s="30" t="str">
        <f t="shared" si="91"/>
        <v/>
      </c>
    </row>
    <row r="289" spans="1:29" customFormat="1" x14ac:dyDescent="0.25">
      <c r="A289" s="30"/>
      <c r="B289" s="38" t="s">
        <v>871</v>
      </c>
      <c r="C289" s="30" t="s">
        <v>59</v>
      </c>
      <c r="D289" s="30"/>
      <c r="E289" s="37">
        <f t="shared" ca="1" si="92"/>
        <v>118.5</v>
      </c>
      <c r="F289" s="37">
        <f t="shared" ca="1" si="92"/>
        <v>118.5</v>
      </c>
      <c r="G289" s="37">
        <f t="shared" ca="1" si="92"/>
        <v>118.5</v>
      </c>
      <c r="H289" s="37">
        <f t="shared" ca="1" si="92"/>
        <v>118.5</v>
      </c>
      <c r="I289" s="37">
        <f t="shared" ca="1" si="92"/>
        <v>118.5</v>
      </c>
      <c r="J289" s="37">
        <f t="shared" ca="1" si="93"/>
        <v>135.6</v>
      </c>
      <c r="K289" s="37">
        <f t="shared" ca="1" si="93"/>
        <v>135.6</v>
      </c>
      <c r="L289" s="37">
        <f t="shared" ca="1" si="93"/>
        <v>135.6</v>
      </c>
      <c r="M289" s="37">
        <f t="shared" ca="1" si="93"/>
        <v>135.6</v>
      </c>
      <c r="N289" s="37">
        <f t="shared" ca="1" si="93"/>
        <v>135.6</v>
      </c>
      <c r="O289" s="53"/>
      <c r="P289" s="30"/>
      <c r="Q289" s="31" t="str">
        <f t="shared" si="81"/>
        <v>Warwick BSP</v>
      </c>
      <c r="R289" s="35" t="s">
        <v>872</v>
      </c>
      <c r="S289" s="31" t="str">
        <f t="shared" ca="1" si="77"/>
        <v>'T058'!$I$23:$S$23</v>
      </c>
      <c r="T289" s="31" t="str">
        <f t="shared" ca="1" si="78"/>
        <v>'T058'!$T$23:$AQ$23</v>
      </c>
      <c r="U289" s="31" t="str">
        <f t="shared" ca="1" si="79"/>
        <v>'T058'!$I$24:$S$24</v>
      </c>
      <c r="V289" s="31" t="str">
        <f t="shared" ca="1" si="80"/>
        <v>'T058'!$T$24:$AQ$24</v>
      </c>
      <c r="W289" s="31"/>
      <c r="X289" s="31"/>
      <c r="Y289" s="31"/>
      <c r="Z289" s="31"/>
      <c r="AA289" s="30" t="s">
        <v>873</v>
      </c>
      <c r="AB289" s="30" t="s">
        <v>872</v>
      </c>
      <c r="AC289" s="30" t="str">
        <f t="shared" si="91"/>
        <v/>
      </c>
    </row>
    <row r="290" spans="1:29" customFormat="1" x14ac:dyDescent="0.25">
      <c r="A290" s="30"/>
      <c r="B290" s="38" t="s">
        <v>874</v>
      </c>
      <c r="C290" s="30" t="s">
        <v>19</v>
      </c>
      <c r="D290" s="30"/>
      <c r="E290" s="37">
        <f t="shared" ca="1" si="92"/>
        <v>69.599999999999994</v>
      </c>
      <c r="F290" s="37">
        <f t="shared" ca="1" si="92"/>
        <v>69.599999999999994</v>
      </c>
      <c r="G290" s="37">
        <f t="shared" ca="1" si="92"/>
        <v>69.599999999999994</v>
      </c>
      <c r="H290" s="37">
        <f t="shared" ca="1" si="92"/>
        <v>69.599999999999994</v>
      </c>
      <c r="I290" s="37">
        <f t="shared" ca="1" si="92"/>
        <v>69.599999999999994</v>
      </c>
      <c r="J290" s="37">
        <f t="shared" ca="1" si="93"/>
        <v>79.2</v>
      </c>
      <c r="K290" s="37">
        <f t="shared" ca="1" si="93"/>
        <v>79.2</v>
      </c>
      <c r="L290" s="37">
        <f t="shared" ca="1" si="93"/>
        <v>79.2</v>
      </c>
      <c r="M290" s="37">
        <f t="shared" ca="1" si="93"/>
        <v>79.2</v>
      </c>
      <c r="N290" s="37">
        <f t="shared" ca="1" si="93"/>
        <v>79.2</v>
      </c>
      <c r="O290" s="53"/>
      <c r="P290" s="30"/>
      <c r="Q290" s="31" t="str">
        <f t="shared" si="81"/>
        <v>Warwick East</v>
      </c>
      <c r="R290" s="35" t="s">
        <v>875</v>
      </c>
      <c r="S290" s="31" t="str">
        <f t="shared" ca="1" si="77"/>
        <v>WAEA!$J$25:$T$25</v>
      </c>
      <c r="T290" s="31" t="str">
        <f t="shared" ca="1" si="78"/>
        <v>WAEA!$U$25:$AQ$25</v>
      </c>
      <c r="U290" s="31" t="str">
        <f t="shared" ca="1" si="79"/>
        <v>WAEA!$J$26:$T$26</v>
      </c>
      <c r="V290" s="31" t="str">
        <f t="shared" ca="1" si="80"/>
        <v>WAEA!$U$26:$AQ$26</v>
      </c>
      <c r="W290" s="31"/>
      <c r="X290" s="31"/>
      <c r="Y290" s="31"/>
      <c r="Z290" s="31"/>
      <c r="AA290" s="30" t="s">
        <v>876</v>
      </c>
      <c r="AB290" s="30" t="s">
        <v>875</v>
      </c>
      <c r="AC290" s="30" t="str">
        <f t="shared" si="91"/>
        <v/>
      </c>
    </row>
    <row r="291" spans="1:29" customFormat="1" x14ac:dyDescent="0.25">
      <c r="A291" s="30"/>
      <c r="B291" s="38" t="s">
        <v>877</v>
      </c>
      <c r="C291" s="30" t="s">
        <v>19</v>
      </c>
      <c r="D291" s="30"/>
      <c r="E291" s="37">
        <f t="shared" ca="1" si="92"/>
        <v>61.3</v>
      </c>
      <c r="F291" s="37">
        <f t="shared" ca="1" si="92"/>
        <v>61.3</v>
      </c>
      <c r="G291" s="37">
        <f t="shared" ca="1" si="92"/>
        <v>61.3</v>
      </c>
      <c r="H291" s="37">
        <f t="shared" ca="1" si="92"/>
        <v>61.3</v>
      </c>
      <c r="I291" s="37">
        <f t="shared" ca="1" si="92"/>
        <v>61.3</v>
      </c>
      <c r="J291" s="37">
        <f t="shared" ca="1" si="93"/>
        <v>65</v>
      </c>
      <c r="K291" s="37">
        <f t="shared" ca="1" si="93"/>
        <v>65</v>
      </c>
      <c r="L291" s="37">
        <f t="shared" ca="1" si="93"/>
        <v>65</v>
      </c>
      <c r="M291" s="37">
        <f t="shared" ca="1" si="93"/>
        <v>65</v>
      </c>
      <c r="N291" s="37">
        <f t="shared" ca="1" si="93"/>
        <v>65</v>
      </c>
      <c r="O291" s="53"/>
      <c r="P291" s="30"/>
      <c r="Q291" s="31" t="str">
        <f t="shared" si="81"/>
        <v>West Bundaberg</v>
      </c>
      <c r="R291" s="35" t="s">
        <v>878</v>
      </c>
      <c r="S291" s="31" t="str">
        <f t="shared" ca="1" si="77"/>
        <v>WEBU!$J$25:$T$25</v>
      </c>
      <c r="T291" s="31" t="str">
        <f t="shared" ca="1" si="78"/>
        <v>WEBU!$U$25:$AQ$25</v>
      </c>
      <c r="U291" s="31" t="str">
        <f t="shared" ca="1" si="79"/>
        <v>WEBU!$J$26:$T$26</v>
      </c>
      <c r="V291" s="31" t="str">
        <f t="shared" ca="1" si="80"/>
        <v>WEBU!$U$26:$AQ$26</v>
      </c>
      <c r="W291" s="31"/>
      <c r="X291" s="31"/>
      <c r="Y291" s="31"/>
      <c r="Z291" s="31"/>
      <c r="AA291" s="30" t="s">
        <v>879</v>
      </c>
      <c r="AB291" s="30" t="s">
        <v>878</v>
      </c>
      <c r="AC291" s="30" t="str">
        <f t="shared" si="91"/>
        <v/>
      </c>
    </row>
    <row r="292" spans="1:29" customFormat="1" x14ac:dyDescent="0.25">
      <c r="A292" s="30"/>
      <c r="B292" s="38" t="s">
        <v>880</v>
      </c>
      <c r="C292" s="30" t="s">
        <v>19</v>
      </c>
      <c r="D292" s="30"/>
      <c r="E292" s="37">
        <f t="shared" ca="1" si="92"/>
        <v>14.6</v>
      </c>
      <c r="F292" s="37">
        <f t="shared" ca="1" si="92"/>
        <v>14.6</v>
      </c>
      <c r="G292" s="37">
        <f t="shared" ca="1" si="92"/>
        <v>14.6</v>
      </c>
      <c r="H292" s="37">
        <f t="shared" ca="1" si="92"/>
        <v>14.6</v>
      </c>
      <c r="I292" s="37">
        <f t="shared" ca="1" si="92"/>
        <v>14.6</v>
      </c>
      <c r="J292" s="37">
        <f t="shared" ca="1" si="93"/>
        <v>17.5</v>
      </c>
      <c r="K292" s="37">
        <f t="shared" ca="1" si="93"/>
        <v>17.5</v>
      </c>
      <c r="L292" s="37">
        <f t="shared" ca="1" si="93"/>
        <v>17.5</v>
      </c>
      <c r="M292" s="37">
        <f t="shared" ca="1" si="93"/>
        <v>17.5</v>
      </c>
      <c r="N292" s="37">
        <f t="shared" ca="1" si="93"/>
        <v>17.5</v>
      </c>
      <c r="O292" s="53"/>
      <c r="P292" s="30"/>
      <c r="Q292" s="31" t="str">
        <f t="shared" si="81"/>
        <v>West Dalby</v>
      </c>
      <c r="R292" s="35" t="s">
        <v>881</v>
      </c>
      <c r="S292" s="31" t="str">
        <f t="shared" ca="1" si="77"/>
        <v>WEDA!$J$25:$T$25</v>
      </c>
      <c r="T292" s="31" t="str">
        <f t="shared" ca="1" si="78"/>
        <v>WEDA!$U$25:$AQ$25</v>
      </c>
      <c r="U292" s="31" t="str">
        <f t="shared" ca="1" si="79"/>
        <v>WEDA!$J$26:$T$26</v>
      </c>
      <c r="V292" s="31" t="str">
        <f t="shared" ca="1" si="80"/>
        <v>WEDA!$U$26:$AQ$26</v>
      </c>
      <c r="W292" s="31"/>
      <c r="X292" s="31"/>
      <c r="Y292" s="31"/>
      <c r="Z292" s="31"/>
      <c r="AA292" s="30" t="s">
        <v>882</v>
      </c>
      <c r="AB292" s="30" t="s">
        <v>881</v>
      </c>
      <c r="AC292" s="30" t="str">
        <f t="shared" si="91"/>
        <v/>
      </c>
    </row>
    <row r="293" spans="1:29" customFormat="1" x14ac:dyDescent="0.25">
      <c r="A293" s="30"/>
      <c r="B293" s="38" t="s">
        <v>883</v>
      </c>
      <c r="C293" s="30" t="s">
        <v>19</v>
      </c>
      <c r="D293" s="30"/>
      <c r="E293" s="37">
        <f t="shared" ca="1" si="92"/>
        <v>38.700000000000003</v>
      </c>
      <c r="F293" s="37">
        <f t="shared" ca="1" si="92"/>
        <v>38.700000000000003</v>
      </c>
      <c r="G293" s="37">
        <f t="shared" ca="1" si="92"/>
        <v>38.700000000000003</v>
      </c>
      <c r="H293" s="37">
        <f t="shared" ca="1" si="92"/>
        <v>38.700000000000003</v>
      </c>
      <c r="I293" s="37">
        <f t="shared" ca="1" si="92"/>
        <v>38.700000000000003</v>
      </c>
      <c r="J293" s="37">
        <f t="shared" ca="1" si="93"/>
        <v>40.9</v>
      </c>
      <c r="K293" s="37">
        <f t="shared" ca="1" si="93"/>
        <v>40.9</v>
      </c>
      <c r="L293" s="37">
        <f t="shared" ca="1" si="93"/>
        <v>40.9</v>
      </c>
      <c r="M293" s="37">
        <f t="shared" ca="1" si="93"/>
        <v>40.9</v>
      </c>
      <c r="N293" s="37">
        <f t="shared" ca="1" si="93"/>
        <v>40.9</v>
      </c>
      <c r="O293" s="53"/>
      <c r="P293" s="30"/>
      <c r="Q293" s="31" t="str">
        <f t="shared" si="81"/>
        <v>West Mackay</v>
      </c>
      <c r="R293" s="35" t="s">
        <v>884</v>
      </c>
      <c r="S293" s="31" t="str">
        <f t="shared" ca="1" si="77"/>
        <v>WEMA!$J$25:$T$25</v>
      </c>
      <c r="T293" s="31" t="str">
        <f t="shared" ca="1" si="78"/>
        <v>WEMA!$U$25:$AQ$25</v>
      </c>
      <c r="U293" s="31" t="str">
        <f t="shared" ca="1" si="79"/>
        <v>WEMA!$J$26:$T$26</v>
      </c>
      <c r="V293" s="31" t="str">
        <f t="shared" ca="1" si="80"/>
        <v>WEMA!$U$26:$AQ$26</v>
      </c>
      <c r="W293" s="31"/>
      <c r="X293" s="31"/>
      <c r="Y293" s="31"/>
      <c r="Z293" s="31"/>
      <c r="AA293" s="30" t="s">
        <v>885</v>
      </c>
      <c r="AB293" s="30" t="s">
        <v>884</v>
      </c>
      <c r="AC293" s="30" t="str">
        <f t="shared" si="91"/>
        <v/>
      </c>
    </row>
    <row r="294" spans="1:29" customFormat="1" x14ac:dyDescent="0.25">
      <c r="A294" s="30"/>
      <c r="B294" s="38" t="s">
        <v>886</v>
      </c>
      <c r="C294" s="30" t="s">
        <v>19</v>
      </c>
      <c r="D294" s="30"/>
      <c r="E294" s="37">
        <f t="shared" ca="1" si="92"/>
        <v>31.4</v>
      </c>
      <c r="F294" s="37">
        <f t="shared" ca="1" si="92"/>
        <v>31.4</v>
      </c>
      <c r="G294" s="37">
        <f t="shared" ca="1" si="92"/>
        <v>31.4</v>
      </c>
      <c r="H294" s="37">
        <f t="shared" ca="1" si="92"/>
        <v>31.4</v>
      </c>
      <c r="I294" s="37">
        <f t="shared" ca="1" si="92"/>
        <v>31.4</v>
      </c>
      <c r="J294" s="37">
        <f t="shared" ca="1" si="93"/>
        <v>36.200000000000003</v>
      </c>
      <c r="K294" s="37">
        <f t="shared" ca="1" si="93"/>
        <v>36.200000000000003</v>
      </c>
      <c r="L294" s="37">
        <f t="shared" ca="1" si="93"/>
        <v>36.200000000000003</v>
      </c>
      <c r="M294" s="37">
        <f t="shared" ca="1" si="93"/>
        <v>36.200000000000003</v>
      </c>
      <c r="N294" s="37">
        <f t="shared" ca="1" si="93"/>
        <v>36.200000000000003</v>
      </c>
      <c r="O294" s="53"/>
      <c r="P294" s="30"/>
      <c r="Q294" s="31" t="str">
        <f t="shared" si="81"/>
        <v>West Toowoomba</v>
      </c>
      <c r="R294" s="35" t="s">
        <v>887</v>
      </c>
      <c r="S294" s="31" t="str">
        <f t="shared" ca="1" si="77"/>
        <v>WETO!$J$25:$T$25</v>
      </c>
      <c r="T294" s="31" t="str">
        <f t="shared" ca="1" si="78"/>
        <v>WETO!$U$25:$AQ$25</v>
      </c>
      <c r="U294" s="31" t="str">
        <f t="shared" ca="1" si="79"/>
        <v>WETO!$J$26:$T$26</v>
      </c>
      <c r="V294" s="31" t="str">
        <f t="shared" ca="1" si="80"/>
        <v>WETO!$U$26:$AQ$26</v>
      </c>
      <c r="W294" s="31"/>
      <c r="X294" s="31"/>
      <c r="Y294" s="31"/>
      <c r="Z294" s="31"/>
      <c r="AA294" s="30" t="s">
        <v>888</v>
      </c>
      <c r="AB294" s="30" t="s">
        <v>887</v>
      </c>
      <c r="AC294" s="30" t="str">
        <f t="shared" si="91"/>
        <v/>
      </c>
    </row>
    <row r="295" spans="1:29" customFormat="1" x14ac:dyDescent="0.25">
      <c r="A295" s="30"/>
      <c r="B295" s="38" t="s">
        <v>889</v>
      </c>
      <c r="C295" s="30" t="s">
        <v>19</v>
      </c>
      <c r="D295" s="30"/>
      <c r="E295" s="37">
        <f t="shared" ca="1" si="92"/>
        <v>27</v>
      </c>
      <c r="F295" s="37">
        <f t="shared" ca="1" si="92"/>
        <v>27</v>
      </c>
      <c r="G295" s="37">
        <f t="shared" ca="1" si="92"/>
        <v>27</v>
      </c>
      <c r="H295" s="37">
        <f t="shared" ca="1" si="92"/>
        <v>27</v>
      </c>
      <c r="I295" s="37">
        <f t="shared" ca="1" si="92"/>
        <v>27</v>
      </c>
      <c r="J295" s="37">
        <f t="shared" ca="1" si="93"/>
        <v>30</v>
      </c>
      <c r="K295" s="37">
        <f t="shared" ca="1" si="93"/>
        <v>30</v>
      </c>
      <c r="L295" s="37">
        <f t="shared" ca="1" si="93"/>
        <v>30</v>
      </c>
      <c r="M295" s="37">
        <f t="shared" ca="1" si="93"/>
        <v>30</v>
      </c>
      <c r="N295" s="37">
        <f t="shared" ca="1" si="93"/>
        <v>30</v>
      </c>
      <c r="O295" s="53"/>
      <c r="P295" s="30"/>
      <c r="Q295" s="31" t="str">
        <f t="shared" si="81"/>
        <v>West Warwick</v>
      </c>
      <c r="R295" s="35" t="s">
        <v>890</v>
      </c>
      <c r="S295" s="31" t="str">
        <f t="shared" ca="1" si="77"/>
        <v>WEWA!$J$25:$T$25</v>
      </c>
      <c r="T295" s="31" t="str">
        <f t="shared" ca="1" si="78"/>
        <v>WEWA!$U$25:$AQ$25</v>
      </c>
      <c r="U295" s="31" t="str">
        <f t="shared" ca="1" si="79"/>
        <v>WEWA!$J$26:$T$26</v>
      </c>
      <c r="V295" s="31" t="str">
        <f t="shared" ca="1" si="80"/>
        <v>WEWA!$U$26:$AQ$26</v>
      </c>
      <c r="W295" s="31"/>
      <c r="X295" s="31"/>
      <c r="Y295" s="31"/>
      <c r="Z295" s="31"/>
      <c r="AA295" s="30" t="s">
        <v>891</v>
      </c>
      <c r="AB295" s="30" t="s">
        <v>890</v>
      </c>
      <c r="AC295" s="30" t="str">
        <f t="shared" si="91"/>
        <v/>
      </c>
    </row>
    <row r="296" spans="1:29" customFormat="1" x14ac:dyDescent="0.25">
      <c r="A296" s="30"/>
      <c r="B296" s="38" t="s">
        <v>892</v>
      </c>
      <c r="C296" s="30" t="s">
        <v>19</v>
      </c>
      <c r="D296" s="30"/>
      <c r="E296" s="37">
        <f t="shared" ca="1" si="92"/>
        <v>9.4</v>
      </c>
      <c r="F296" s="37">
        <f t="shared" ca="1" si="92"/>
        <v>9.4</v>
      </c>
      <c r="G296" s="37">
        <f t="shared" ca="1" si="92"/>
        <v>9.4</v>
      </c>
      <c r="H296" s="37">
        <f t="shared" ca="1" si="92"/>
        <v>9.4</v>
      </c>
      <c r="I296" s="37">
        <f t="shared" ca="1" si="92"/>
        <v>9.4</v>
      </c>
      <c r="J296" s="37">
        <f t="shared" ca="1" si="93"/>
        <v>10.9</v>
      </c>
      <c r="K296" s="37">
        <f t="shared" ca="1" si="93"/>
        <v>10.9</v>
      </c>
      <c r="L296" s="37">
        <f t="shared" ca="1" si="93"/>
        <v>10.9</v>
      </c>
      <c r="M296" s="37">
        <f t="shared" ca="1" si="93"/>
        <v>10.9</v>
      </c>
      <c r="N296" s="37">
        <f t="shared" ca="1" si="93"/>
        <v>10.9</v>
      </c>
      <c r="O296" s="53"/>
      <c r="P296" s="30"/>
      <c r="Q296" s="31" t="str">
        <f t="shared" si="81"/>
        <v>Winton</v>
      </c>
      <c r="R296" s="35" t="s">
        <v>893</v>
      </c>
      <c r="S296" s="31" t="str">
        <f t="shared" ca="1" si="77"/>
        <v>WINT!$J$25:$T$25</v>
      </c>
      <c r="T296" s="31" t="str">
        <f t="shared" ca="1" si="78"/>
        <v>WINT!$U$25:$AQ$25</v>
      </c>
      <c r="U296" s="31" t="str">
        <f t="shared" ca="1" si="79"/>
        <v>WINT!$J$26:$T$26</v>
      </c>
      <c r="V296" s="31" t="str">
        <f t="shared" ca="1" si="80"/>
        <v>WINT!$U$26:$AQ$26</v>
      </c>
      <c r="W296" s="31"/>
      <c r="X296" s="31"/>
      <c r="Y296" s="31"/>
      <c r="Z296" s="31"/>
      <c r="AA296" s="30" t="s">
        <v>894</v>
      </c>
      <c r="AB296" s="30" t="s">
        <v>893</v>
      </c>
      <c r="AC296" s="30" t="str">
        <f t="shared" si="91"/>
        <v/>
      </c>
    </row>
    <row r="297" spans="1:29" customFormat="1" x14ac:dyDescent="0.25">
      <c r="A297" s="30"/>
      <c r="B297" s="38" t="s">
        <v>895</v>
      </c>
      <c r="C297" s="30" t="s">
        <v>19</v>
      </c>
      <c r="D297" s="30"/>
      <c r="E297" s="37">
        <f t="shared" ca="1" si="92"/>
        <v>0.7</v>
      </c>
      <c r="F297" s="37">
        <f t="shared" ca="1" si="92"/>
        <v>0.7</v>
      </c>
      <c r="G297" s="37">
        <f t="shared" ca="1" si="92"/>
        <v>0.7</v>
      </c>
      <c r="H297" s="37">
        <f t="shared" ca="1" si="92"/>
        <v>0.7</v>
      </c>
      <c r="I297" s="37">
        <f t="shared" ca="1" si="92"/>
        <v>0.7</v>
      </c>
      <c r="J297" s="37">
        <f t="shared" ca="1" si="93"/>
        <v>0.7</v>
      </c>
      <c r="K297" s="37">
        <f t="shared" ca="1" si="93"/>
        <v>0.7</v>
      </c>
      <c r="L297" s="37">
        <f t="shared" ca="1" si="93"/>
        <v>0.7</v>
      </c>
      <c r="M297" s="37">
        <f t="shared" ca="1" si="93"/>
        <v>0.7</v>
      </c>
      <c r="N297" s="37">
        <f t="shared" ca="1" si="93"/>
        <v>0.7</v>
      </c>
      <c r="O297" s="53"/>
      <c r="P297" s="30"/>
      <c r="Q297" s="31" t="str">
        <f t="shared" si="81"/>
        <v>Wirralie</v>
      </c>
      <c r="R297" s="35" t="s">
        <v>896</v>
      </c>
      <c r="S297" s="31" t="str">
        <f t="shared" ca="1" si="77"/>
        <v>WIRR!$J$25:$T$25</v>
      </c>
      <c r="T297" s="31" t="str">
        <f t="shared" ca="1" si="78"/>
        <v>WIRR!$U$25:$AQ$25</v>
      </c>
      <c r="U297" s="31" t="str">
        <f t="shared" ca="1" si="79"/>
        <v>WIRR!$J$26:$T$26</v>
      </c>
      <c r="V297" s="31" t="str">
        <f t="shared" ca="1" si="80"/>
        <v>WIRR!$U$26:$AQ$26</v>
      </c>
      <c r="W297" s="31"/>
      <c r="X297" s="31"/>
      <c r="Y297" s="31"/>
      <c r="Z297" s="31"/>
      <c r="AA297" s="30" t="s">
        <v>897</v>
      </c>
      <c r="AB297" s="30" t="s">
        <v>896</v>
      </c>
      <c r="AC297" s="30" t="str">
        <f t="shared" si="91"/>
        <v/>
      </c>
    </row>
    <row r="298" spans="1:29" customFormat="1" x14ac:dyDescent="0.25">
      <c r="A298" s="30"/>
      <c r="B298" s="38" t="s">
        <v>898</v>
      </c>
      <c r="C298" s="30" t="s">
        <v>19</v>
      </c>
      <c r="D298" s="30"/>
      <c r="E298" s="37">
        <f t="shared" ref="E298:I304" ca="1" si="94">IF(AND($S298&lt;&gt;"", $U298&lt;&gt;"", $E$2&lt;&gt;"", $E$2&lt;&gt;"-"), IF(INDEX(INDIRECT($U298), MATCH(E$5, INDIRECT($S298), 0))&lt;&gt;"", IF(ISNUMBER(INDEX(INDIRECT($U298), MATCH(E$5, INDIRECT($S298), 0))), ROUND(INDEX(INDIRECT($U298), MATCH(E$5, INDIRECT($S298), 0)), 1), IF($E$2="Meets Security Standard", PROPER(INDEX(INDIRECT($U298), MATCH(E$5, INDIRECT($S298), 0))), INDEX(INDIRECT($U298), MATCH(E$5, INDIRECT($S298), 0)))), ""), "")</f>
        <v>5.3</v>
      </c>
      <c r="F298" s="37">
        <f t="shared" ca="1" si="94"/>
        <v>5.3</v>
      </c>
      <c r="G298" s="37">
        <f t="shared" ca="1" si="94"/>
        <v>5.3</v>
      </c>
      <c r="H298" s="37">
        <f t="shared" ca="1" si="94"/>
        <v>5.3</v>
      </c>
      <c r="I298" s="37">
        <f t="shared" ca="1" si="94"/>
        <v>5.3</v>
      </c>
      <c r="J298" s="37">
        <f t="shared" ref="J298:N304" ca="1" si="95">IF(AND($T298&lt;&gt;"", $V298&lt;&gt;"", $E$2&lt;&gt;"", $E$2&lt;&gt;"-"), IF(INDEX(INDIRECT($V298), MATCH(TEXT(J$5, "????"), INDIRECT($T298), 0))&lt;&gt;"", IF(INDEX(INDIRECT($V298), MATCH(TEXT(J$5, "????"), INDIRECT($T298), 0))&lt;&gt;"", IF(ISNUMBER(INDEX(INDIRECT($V298), MATCH(TEXT(J$5, "????"), INDIRECT($T298), 0))), ROUND(INDEX(INDIRECT($V298), MATCH(TEXT(J$5, "????"), INDIRECT($T298), 0)), 1), IF($E$2="Meets Security Standard", PROPER(INDEX(INDIRECT($V298), MATCH(TEXT(J$5, "????"), INDIRECT($T298), 0))), INDEX(INDIRECT($V298), MATCH(TEXT(J$5, "????"), INDIRECT($T298), 0)))), ""), ""), "")</f>
        <v>5.3</v>
      </c>
      <c r="K298" s="37">
        <f t="shared" ca="1" si="95"/>
        <v>5.3</v>
      </c>
      <c r="L298" s="37">
        <f t="shared" ca="1" si="95"/>
        <v>5.3</v>
      </c>
      <c r="M298" s="37">
        <f t="shared" ca="1" si="95"/>
        <v>5.3</v>
      </c>
      <c r="N298" s="37">
        <f t="shared" ca="1" si="95"/>
        <v>5.3</v>
      </c>
      <c r="O298" s="53"/>
      <c r="P298" s="30"/>
      <c r="Q298" s="31" t="str">
        <f t="shared" si="81"/>
        <v>Woodgate</v>
      </c>
      <c r="R298" s="35" t="s">
        <v>899</v>
      </c>
      <c r="S298" s="31" t="str">
        <f t="shared" ca="1" si="77"/>
        <v>WOOG!$J$25:$T$25</v>
      </c>
      <c r="T298" s="31" t="str">
        <f t="shared" ca="1" si="78"/>
        <v>WOOG!$U$25:$AQ$25</v>
      </c>
      <c r="U298" s="31" t="str">
        <f t="shared" ca="1" si="79"/>
        <v>WOOG!$J$26:$T$26</v>
      </c>
      <c r="V298" s="31" t="str">
        <f t="shared" ca="1" si="80"/>
        <v>WOOG!$U$26:$AQ$26</v>
      </c>
      <c r="W298" s="31"/>
      <c r="X298" s="31"/>
      <c r="Y298" s="31"/>
      <c r="Z298" s="31"/>
      <c r="AA298" s="30" t="s">
        <v>900</v>
      </c>
      <c r="AB298" s="30" t="s">
        <v>899</v>
      </c>
      <c r="AC298" s="30" t="str">
        <f t="shared" si="91"/>
        <v/>
      </c>
    </row>
    <row r="299" spans="1:29" customFormat="1" x14ac:dyDescent="0.25">
      <c r="A299" s="30"/>
      <c r="B299" s="38" t="s">
        <v>901</v>
      </c>
      <c r="C299" s="30" t="s">
        <v>19</v>
      </c>
      <c r="D299" s="30"/>
      <c r="E299" s="37">
        <f t="shared" ca="1" si="94"/>
        <v>0.3</v>
      </c>
      <c r="F299" s="37">
        <f t="shared" ca="1" si="94"/>
        <v>0.3</v>
      </c>
      <c r="G299" s="37">
        <f t="shared" ca="1" si="94"/>
        <v>0.3</v>
      </c>
      <c r="H299" s="37">
        <f t="shared" ca="1" si="94"/>
        <v>0.3</v>
      </c>
      <c r="I299" s="37">
        <f t="shared" ca="1" si="94"/>
        <v>0.3</v>
      </c>
      <c r="J299" s="37">
        <f t="shared" ca="1" si="95"/>
        <v>0.3</v>
      </c>
      <c r="K299" s="37">
        <f t="shared" ca="1" si="95"/>
        <v>0.3</v>
      </c>
      <c r="L299" s="37">
        <f t="shared" ca="1" si="95"/>
        <v>0.3</v>
      </c>
      <c r="M299" s="37">
        <f t="shared" ca="1" si="95"/>
        <v>0.3</v>
      </c>
      <c r="N299" s="37">
        <f t="shared" ca="1" si="95"/>
        <v>0.3</v>
      </c>
      <c r="O299" s="53"/>
      <c r="P299" s="30"/>
      <c r="Q299" s="31" t="str">
        <f t="shared" si="81"/>
        <v>Woodhouse Station</v>
      </c>
      <c r="R299" s="35" t="s">
        <v>902</v>
      </c>
      <c r="S299" s="31" t="str">
        <f t="shared" ca="1" si="77"/>
        <v>WOOD!$J$25:$T$25</v>
      </c>
      <c r="T299" s="31" t="str">
        <f t="shared" ca="1" si="78"/>
        <v>WOOD!$U$25:$AQ$25</v>
      </c>
      <c r="U299" s="31" t="str">
        <f t="shared" ca="1" si="79"/>
        <v>WOOD!$J$26:$T$26</v>
      </c>
      <c r="V299" s="31" t="str">
        <f t="shared" ca="1" si="80"/>
        <v>WOOD!$U$26:$AQ$26</v>
      </c>
      <c r="W299" s="31"/>
      <c r="X299" s="31"/>
      <c r="Y299" s="31"/>
      <c r="Z299" s="31"/>
      <c r="AA299" s="30" t="s">
        <v>903</v>
      </c>
      <c r="AB299" s="30" t="s">
        <v>902</v>
      </c>
      <c r="AC299" s="30" t="str">
        <f t="shared" si="91"/>
        <v/>
      </c>
    </row>
    <row r="300" spans="1:29" customFormat="1" x14ac:dyDescent="0.25">
      <c r="A300" s="30"/>
      <c r="B300" s="38" t="s">
        <v>904</v>
      </c>
      <c r="C300" s="30" t="s">
        <v>19</v>
      </c>
      <c r="D300" s="30"/>
      <c r="E300" s="37">
        <f t="shared" ca="1" si="94"/>
        <v>8.6</v>
      </c>
      <c r="F300" s="37">
        <f t="shared" ca="1" si="94"/>
        <v>8.6</v>
      </c>
      <c r="G300" s="37">
        <f t="shared" ca="1" si="94"/>
        <v>8.6</v>
      </c>
      <c r="H300" s="37">
        <f t="shared" ca="1" si="94"/>
        <v>8.6</v>
      </c>
      <c r="I300" s="37">
        <f t="shared" ca="1" si="94"/>
        <v>8.6</v>
      </c>
      <c r="J300" s="37">
        <f t="shared" ca="1" si="95"/>
        <v>9.4</v>
      </c>
      <c r="K300" s="37">
        <f t="shared" ca="1" si="95"/>
        <v>9.4</v>
      </c>
      <c r="L300" s="37">
        <f t="shared" ca="1" si="95"/>
        <v>9.4</v>
      </c>
      <c r="M300" s="37">
        <f t="shared" ca="1" si="95"/>
        <v>9.4</v>
      </c>
      <c r="N300" s="37">
        <f t="shared" ca="1" si="95"/>
        <v>9.4</v>
      </c>
      <c r="O300" s="53"/>
      <c r="P300" s="30"/>
      <c r="Q300" s="31" t="str">
        <f t="shared" si="81"/>
        <v>Woodstock South</v>
      </c>
      <c r="R300" s="35" t="s">
        <v>905</v>
      </c>
      <c r="S300" s="31" t="str">
        <f t="shared" ca="1" si="77"/>
        <v>WOSO!$J$25:$T$25</v>
      </c>
      <c r="T300" s="31" t="str">
        <f t="shared" ca="1" si="78"/>
        <v>WOSO!$U$25:$AQ$25</v>
      </c>
      <c r="U300" s="31" t="str">
        <f t="shared" ca="1" si="79"/>
        <v>WOSO!$J$26:$T$26</v>
      </c>
      <c r="V300" s="31" t="str">
        <f t="shared" ca="1" si="80"/>
        <v>WOSO!$U$26:$AQ$26</v>
      </c>
      <c r="W300" s="31"/>
      <c r="X300" s="31"/>
      <c r="Y300" s="31"/>
      <c r="Z300" s="31"/>
      <c r="AA300" s="30" t="s">
        <v>906</v>
      </c>
      <c r="AB300" s="30" t="s">
        <v>905</v>
      </c>
      <c r="AC300" s="30" t="str">
        <f t="shared" si="91"/>
        <v/>
      </c>
    </row>
    <row r="301" spans="1:29" customFormat="1" x14ac:dyDescent="0.25">
      <c r="A301" s="30"/>
      <c r="B301" s="38" t="s">
        <v>907</v>
      </c>
      <c r="C301" s="30" t="s">
        <v>19</v>
      </c>
      <c r="D301" s="30"/>
      <c r="E301" s="37">
        <f t="shared" ca="1" si="94"/>
        <v>17.7</v>
      </c>
      <c r="F301" s="37">
        <f t="shared" ca="1" si="94"/>
        <v>17.7</v>
      </c>
      <c r="G301" s="37">
        <f t="shared" ca="1" si="94"/>
        <v>17.7</v>
      </c>
      <c r="H301" s="37">
        <f t="shared" ca="1" si="94"/>
        <v>17.7</v>
      </c>
      <c r="I301" s="37">
        <f t="shared" ca="1" si="94"/>
        <v>17.7</v>
      </c>
      <c r="J301" s="37">
        <f t="shared" ca="1" si="95"/>
        <v>18.7</v>
      </c>
      <c r="K301" s="37">
        <f t="shared" ca="1" si="95"/>
        <v>18.7</v>
      </c>
      <c r="L301" s="37">
        <f t="shared" ca="1" si="95"/>
        <v>18.7</v>
      </c>
      <c r="M301" s="37">
        <f t="shared" ca="1" si="95"/>
        <v>18.7</v>
      </c>
      <c r="N301" s="37">
        <f t="shared" ca="1" si="95"/>
        <v>18.7</v>
      </c>
      <c r="O301" s="53"/>
      <c r="P301" s="30"/>
      <c r="Q301" s="31" t="str">
        <f t="shared" si="81"/>
        <v>Woolooga</v>
      </c>
      <c r="R301" s="35" t="s">
        <v>908</v>
      </c>
      <c r="S301" s="31" t="str">
        <f t="shared" ca="1" si="77"/>
        <v>WOOL!$J$25:$T$25</v>
      </c>
      <c r="T301" s="31" t="str">
        <f t="shared" ca="1" si="78"/>
        <v>WOOL!$U$25:$AQ$25</v>
      </c>
      <c r="U301" s="31" t="str">
        <f t="shared" ca="1" si="79"/>
        <v>WOOL!$J$26:$T$26</v>
      </c>
      <c r="V301" s="31" t="str">
        <f t="shared" ca="1" si="80"/>
        <v>WOOL!$U$26:$AQ$26</v>
      </c>
      <c r="W301" s="31"/>
      <c r="X301" s="31"/>
      <c r="Y301" s="31"/>
      <c r="Z301" s="31"/>
      <c r="AA301" s="30" t="s">
        <v>909</v>
      </c>
      <c r="AB301" s="30" t="s">
        <v>908</v>
      </c>
      <c r="AC301" s="30" t="str">
        <f t="shared" si="91"/>
        <v/>
      </c>
    </row>
    <row r="302" spans="1:29" customFormat="1" x14ac:dyDescent="0.25">
      <c r="A302" s="30"/>
      <c r="B302" s="38" t="s">
        <v>910</v>
      </c>
      <c r="C302" s="30" t="s">
        <v>19</v>
      </c>
      <c r="D302" s="30"/>
      <c r="E302" s="37">
        <f t="shared" ca="1" si="94"/>
        <v>16.100000000000001</v>
      </c>
      <c r="F302" s="37">
        <f t="shared" ca="1" si="94"/>
        <v>16.100000000000001</v>
      </c>
      <c r="G302" s="37">
        <f t="shared" ca="1" si="94"/>
        <v>16.100000000000001</v>
      </c>
      <c r="H302" s="37">
        <f t="shared" ca="1" si="94"/>
        <v>16.100000000000001</v>
      </c>
      <c r="I302" s="37">
        <f t="shared" ca="1" si="94"/>
        <v>16.100000000000001</v>
      </c>
      <c r="J302" s="37">
        <f t="shared" ca="1" si="95"/>
        <v>18</v>
      </c>
      <c r="K302" s="37">
        <f t="shared" ca="1" si="95"/>
        <v>18</v>
      </c>
      <c r="L302" s="37">
        <f t="shared" ca="1" si="95"/>
        <v>18</v>
      </c>
      <c r="M302" s="37">
        <f t="shared" ca="1" si="95"/>
        <v>18</v>
      </c>
      <c r="N302" s="37">
        <f t="shared" ca="1" si="95"/>
        <v>18</v>
      </c>
      <c r="O302" s="53"/>
      <c r="P302" s="30"/>
      <c r="Q302" s="31" t="str">
        <f t="shared" si="81"/>
        <v>Wowan</v>
      </c>
      <c r="R302" s="35" t="s">
        <v>911</v>
      </c>
      <c r="S302" s="31" t="str">
        <f t="shared" ca="1" si="77"/>
        <v>WOWA!$J$25:$T$25</v>
      </c>
      <c r="T302" s="31" t="str">
        <f t="shared" ca="1" si="78"/>
        <v>WOWA!$U$25:$AQ$25</v>
      </c>
      <c r="U302" s="31" t="str">
        <f t="shared" ca="1" si="79"/>
        <v>WOWA!$J$26:$T$26</v>
      </c>
      <c r="V302" s="31" t="str">
        <f t="shared" ca="1" si="80"/>
        <v>WOWA!$U$26:$AQ$26</v>
      </c>
      <c r="W302" s="31"/>
      <c r="X302" s="31"/>
      <c r="Y302" s="31"/>
      <c r="Z302" s="31"/>
      <c r="AA302" s="30" t="s">
        <v>912</v>
      </c>
      <c r="AB302" s="30" t="s">
        <v>911</v>
      </c>
      <c r="AC302" s="30" t="str">
        <f t="shared" si="91"/>
        <v/>
      </c>
    </row>
    <row r="303" spans="1:29" customFormat="1" x14ac:dyDescent="0.25">
      <c r="A303" s="30"/>
      <c r="B303" s="38" t="s">
        <v>913</v>
      </c>
      <c r="C303" s="30" t="s">
        <v>19</v>
      </c>
      <c r="D303" s="30"/>
      <c r="E303" s="37">
        <f t="shared" ca="1" si="94"/>
        <v>15.5</v>
      </c>
      <c r="F303" s="37">
        <f t="shared" ca="1" si="94"/>
        <v>15.5</v>
      </c>
      <c r="G303" s="37">
        <f t="shared" ca="1" si="94"/>
        <v>15.5</v>
      </c>
      <c r="H303" s="37">
        <f t="shared" ca="1" si="94"/>
        <v>15.5</v>
      </c>
      <c r="I303" s="37">
        <f t="shared" ca="1" si="94"/>
        <v>15.5</v>
      </c>
      <c r="J303" s="37">
        <f t="shared" ca="1" si="95"/>
        <v>17.899999999999999</v>
      </c>
      <c r="K303" s="37">
        <f t="shared" ca="1" si="95"/>
        <v>17.899999999999999</v>
      </c>
      <c r="L303" s="37">
        <f t="shared" ca="1" si="95"/>
        <v>17.899999999999999</v>
      </c>
      <c r="M303" s="37">
        <f t="shared" ca="1" si="95"/>
        <v>17.899999999999999</v>
      </c>
      <c r="N303" s="37">
        <f t="shared" ca="1" si="95"/>
        <v>17.899999999999999</v>
      </c>
      <c r="O303" s="53"/>
      <c r="P303" s="30"/>
      <c r="Q303" s="31" t="str">
        <f t="shared" si="81"/>
        <v>Yarraman</v>
      </c>
      <c r="R303" s="35" t="s">
        <v>914</v>
      </c>
      <c r="S303" s="31" t="str">
        <f t="shared" ref="S303:S307" ca="1" si="96">IF(ISERROR(MATCH("PEAK LOAD FORECAST AND CAPACITY", INDIRECT($R303&amp;"!$e$1:$e$55"), 0))=FALSE, ADDRESS(MATCH("PEAK LOAD FORECAST AND CAPACITY", INDIRECT($R303&amp;"!$e$1:$e$55"), 0)+1, MATCH("SUMMER", INDIRECT(ADDRESS(MATCH("PEAK LOAD FORECAST AND CAPACITY", INDIRECT($R303&amp;"!$e$1:$e$55"), 0), 1, 1, TRUE, $R303)&amp;":$AQ"&amp;MATCH("PEAK LOAD FORECAST AND CAPACITY", INDIRECT($R303&amp;"!$e$1:$e$55"), 0)), 0), 1, TRUE, $R303)&amp;":"&amp;ADDRESS(MATCH("PEAK LOAD FORECAST AND CAPACITY", INDIRECT($R303&amp;"!$e$1:$e$55"), 0)+1, MATCH("WINTER", INDIRECT(ADDRESS(MATCH("PEAK LOAD FORECAST AND CAPACITY", INDIRECT($R303&amp;"!$e$1:$e$55"), 0), 1, 1, TRUE, $R303)&amp;":$AQ"&amp;MATCH("PEAK LOAD FORECAST AND CAPACITY", INDIRECT($R303&amp;"!$e$1:$e$55"), 0)), 0)-1, 1, TRUE),
IF(ISERROR(MATCH("PEAK LOAD FORECAST AND CAPACITY", INDIRECT($R303&amp;"!$D$1:$D$55"), 0))=FALSE, ADDRESS(MATCH("PEAK LOAD FORECAST AND CAPACITY", INDIRECT($R303&amp;"!$D$1:$D$55"), 0)+1, MATCH("SUMMER", INDIRECT(ADDRESS(MATCH("PEAK LOAD FORECAST AND CAPACITY", INDIRECT($R303&amp;"!$D$1:$D$55"), 0), 1, 1, TRUE, $R303)&amp;":$AQ"&amp;MATCH("PEAK LOAD FORECAST AND CAPACITY", INDIRECT($R303&amp;"!$D$1:$D$55"), 0)), 0), 1, TRUE, $R303)&amp;":"&amp;ADDRESS(MATCH("PEAK LOAD FORECAST AND CAPACITY", INDIRECT($R303&amp;"!$D$1:$D$55"), 0)+1, MATCH("WINTER", INDIRECT(ADDRESS(MATCH("PEAK LOAD FORECAST AND CAPACITY", INDIRECT($R303&amp;"!$D$1:$D$55"), 0), 1, 1, TRUE, $R303)&amp;":$AQ"&amp;MATCH("PEAK LOAD FORECAST AND CAPACITY", INDIRECT($R303&amp;"!$D$1:$D$55"), 0)), 0)-1, 1, TRUE), ""))</f>
        <v>YARR!$J$25:$T$25</v>
      </c>
      <c r="T303" s="31" t="str">
        <f t="shared" ref="T303:T307" ca="1" si="97">IF(ISERROR(MATCH("PEAK LOAD FORECAST AND CAPACITY", INDIRECT($R303&amp;"!$e$1:$e$55"), 0))=FALSE, ADDRESS(MATCH("PEAK LOAD FORECAST AND CAPACITY", INDIRECT($R303&amp;"!$e$1:$e$55"), 0)+1, MATCH("WINTER", INDIRECT(ADDRESS(MATCH("PEAK LOAD FORECAST AND CAPACITY", INDIRECT($R303&amp;"!$e$1:$e$55"), 0), 1, 1, TRUE, $R303)&amp;":$AQ"&amp;MATCH("PEAK LOAD FORECAST AND CAPACITY", INDIRECT($R303&amp;"!$e$1:$e$55"), 0)), 0), 1, TRUE, $R303)&amp;":"&amp;ADDRESS(MATCH("PEAK LOAD FORECAST AND CAPACITY", INDIRECT($R303&amp;"!$e$1:$e$55"), 0)+1, 43, 1, TRUE),
IF(ISERROR(MATCH("PEAK LOAD FORECAST AND CAPACITY", INDIRECT($R303&amp;"!$D$1:$D$55"), 0))=FALSE, ADDRESS(MATCH("PEAK LOAD FORECAST AND CAPACITY", INDIRECT($R303&amp;"!$D$1:$D$55"), 0)+1, MATCH("WINTER", INDIRECT(ADDRESS(MATCH("PEAK LOAD FORECAST AND CAPACITY", INDIRECT($R303&amp;"!$D$1:$D$55"), 0), 1, 1, TRUE, $R303)&amp;":$AQ"&amp;MATCH("PEAK LOAD FORECAST AND CAPACITY", INDIRECT($R303&amp;"!$D$1:$D$55"), 0)), 0), 1, TRUE, $R303)&amp;":"&amp;ADDRESS(MATCH("PEAK LOAD FORECAST AND CAPACITY", INDIRECT($R303&amp;"!$D$1:$D$55"), 0)+1, 43, 1, TRUE), ""))</f>
        <v>YARR!$U$25:$AQ$25</v>
      </c>
      <c r="U303" s="31" t="str">
        <f t="shared" ref="U303:U307" ca="1" si="98">IF(ISERROR(MATCH($E$2, INDIRECT($R303&amp;"!$E$1:$E$55"), 0))=FALSE, ADDRESS(MATCH($E$2, INDIRECT($R303&amp;"!$E$1:$E$55"), 0), MATCH("SUMMER", INDIRECT(ADDRESS(MATCH("PEAK LOAD FORECAST AND CAPACITY", INDIRECT($R303&amp;"!$E$1:$E$55"), 0), 1, 1, TRUE, $R303)&amp;":$AQ"&amp;MATCH("PEAK LOAD FORECAST AND CAPACITY", INDIRECT($R303&amp;"!$E$1:$E$55"), 0)), 0), 1, TRUE, $R303)&amp;":"&amp;
ADDRESS(MATCH($E$2, INDIRECT($R303&amp;"!$E$1:$E$55"), 0), MATCH("WINTER", INDIRECT(ADDRESS(MATCH("PEAK LOAD FORECAST AND CAPACITY", INDIRECT($R303&amp;"!$E$1:$E$55"), 0), 1, 1, TRUE, $R303)&amp;":$AQ"&amp;MATCH("PEAK LOAD FORECAST AND CAPACITY", INDIRECT($R303&amp;"!$E$1:$E$55"), 0)), 0)-1, 1, TRUE),
IF(ISERROR(MATCH($E$2, INDIRECT($R303&amp;"!$d$1:$d$55"), 0))=FALSE, ADDRESS(MATCH($E$2, INDIRECT($R303&amp;"!$d$1:$d$55"), 0), MATCH("SUMMER", INDIRECT(ADDRESS(MATCH("PEAK LOAD FORECAST AND CAPACITY", INDIRECT($R303&amp;"!$d$1:$d$55"), 0), 1, 1, TRUE, $R303)&amp;":$AQ"&amp;MATCH("PEAK LOAD FORECAST AND CAPACITY", INDIRECT($R303&amp;"!$d$1:$d$55"), 0)), 0), 1, TRUE, $R303)&amp;":"&amp;
ADDRESS(MATCH($E$2, INDIRECT($R303&amp;"!$d$1:$d$55"), 0), MATCH("WINTER", INDIRECT(ADDRESS(MATCH("PEAK LOAD FORECAST AND CAPACITY", INDIRECT($R303&amp;"!$d$1:$d$55"), 0), 1, 1, TRUE, $R303)&amp;":$AQ"&amp;MATCH("PEAK LOAD FORECAST AND CAPACITY", INDIRECT($R303&amp;"!$d$1:$d$55"), 0)), 0)-1, 1, TRUE), ""))</f>
        <v>YARR!$J$26:$T$26</v>
      </c>
      <c r="V303" s="31" t="str">
        <f t="shared" ref="V303:V307" ca="1" si="99">IF(ISERROR(MATCH($E$2, INDIRECT($R303&amp;"!$E$1:$E$55"), 0))=FALSE, ADDRESS(MATCH($E$2, INDIRECT($R303&amp;"!$E$1:$E$55"), 0), MATCH("WINTER", INDIRECT(ADDRESS(MATCH("PEAK LOAD FORECAST AND CAPACITY", INDIRECT($R303&amp;"!$E$1:$E$55"), 0), 1, 1, TRUE, $R303)&amp;":$AQ"&amp;MATCH("PEAK LOAD FORECAST AND CAPACITY", INDIRECT($R303&amp;"!$E$1:$E$55"), 0)), 0), 1, TRUE, $R303)&amp;":"&amp;
ADDRESS(MATCH($E$2, INDIRECT($R303&amp;"!$E$1:$E$55"), 0), 43, 1, TRUE),
IF(ISERROR(MATCH($E$2, INDIRECT($R303&amp;"!$d$1:$d$55"), 0))=FALSE, ADDRESS(MATCH($E$2, INDIRECT($R303&amp;"!$d$1:$d$55"), 0), MATCH("WINTER", INDIRECT(ADDRESS(MATCH("PEAK LOAD FORECAST AND CAPACITY", INDIRECT($R303&amp;"!$d$1:$d$55"), 0), 1, 1, TRUE, $R303)&amp;":$AQ"&amp;MATCH("PEAK LOAD FORECAST AND CAPACITY", INDIRECT($R303&amp;"!$d$1:$d$55"), 0)), 0), 1, TRUE, $R303)&amp;":"&amp;
ADDRESS(MATCH($E$2, INDIRECT($R303&amp;"!$d$1:$d$55"), 0), 43, 1, TRUE), ""))</f>
        <v>YARR!$U$26:$AQ$26</v>
      </c>
      <c r="W303" s="31"/>
      <c r="X303" s="31"/>
      <c r="Y303" s="31"/>
      <c r="Z303" s="31"/>
      <c r="AA303" s="30" t="s">
        <v>915</v>
      </c>
      <c r="AB303" s="30" t="s">
        <v>914</v>
      </c>
      <c r="AC303" s="30" t="str">
        <f t="shared" si="91"/>
        <v/>
      </c>
    </row>
    <row r="304" spans="1:29" customFormat="1" x14ac:dyDescent="0.25">
      <c r="A304" s="30"/>
      <c r="B304" s="38" t="s">
        <v>916</v>
      </c>
      <c r="C304" s="30" t="s">
        <v>59</v>
      </c>
      <c r="D304" s="30"/>
      <c r="E304" s="37">
        <f t="shared" ca="1" si="94"/>
        <v>64</v>
      </c>
      <c r="F304" s="37">
        <f t="shared" ca="1" si="94"/>
        <v>64</v>
      </c>
      <c r="G304" s="37">
        <f t="shared" ca="1" si="94"/>
        <v>64</v>
      </c>
      <c r="H304" s="37">
        <f t="shared" ca="1" si="94"/>
        <v>64</v>
      </c>
      <c r="I304" s="37">
        <f t="shared" ca="1" si="94"/>
        <v>64</v>
      </c>
      <c r="J304" s="37">
        <f t="shared" ca="1" si="95"/>
        <v>64</v>
      </c>
      <c r="K304" s="37">
        <f t="shared" ca="1" si="95"/>
        <v>64</v>
      </c>
      <c r="L304" s="37">
        <f t="shared" ca="1" si="95"/>
        <v>64</v>
      </c>
      <c r="M304" s="37">
        <f t="shared" ca="1" si="95"/>
        <v>64</v>
      </c>
      <c r="N304" s="37">
        <f t="shared" ca="1" si="95"/>
        <v>64</v>
      </c>
      <c r="O304" s="53"/>
      <c r="P304" s="30"/>
      <c r="Q304" s="31" t="str">
        <f t="shared" ref="Q304:Q307" si="100">IF($B304&lt;&gt;"",IF(ISERROR(FIND(" (",$B304))=FALSE, IF(ISERROR(FIND("Skid", MID($B304,1,FIND(" (",$B304)-1)))=FALSE, MID($B304, FIND("(", $B304)+1, FIND(")", $B304)-(FIND("(", $B304)+1)), MID($B304,1,FIND(" (",$B304)-1)),""))</f>
        <v>Yarranlea BSP</v>
      </c>
      <c r="R304" s="35" t="s">
        <v>917</v>
      </c>
      <c r="S304" s="31" t="str">
        <f t="shared" ca="1" si="96"/>
        <v>YARA!$I$23:$S$23</v>
      </c>
      <c r="T304" s="31" t="str">
        <f t="shared" ca="1" si="97"/>
        <v>YARA!$T$23:$AQ$23</v>
      </c>
      <c r="U304" s="31" t="str">
        <f t="shared" ca="1" si="98"/>
        <v>YARA!$I$24:$S$24</v>
      </c>
      <c r="V304" s="31" t="str">
        <f t="shared" ca="1" si="99"/>
        <v>YARA!$T$24:$AQ$24</v>
      </c>
      <c r="W304" s="31"/>
      <c r="X304" s="31"/>
      <c r="Y304" s="31"/>
      <c r="Z304" s="31"/>
      <c r="AA304" s="30" t="s">
        <v>918</v>
      </c>
      <c r="AB304" s="30" t="s">
        <v>917</v>
      </c>
      <c r="AC304" s="30" t="str">
        <f t="shared" si="91"/>
        <v/>
      </c>
    </row>
    <row r="305" spans="1:29" customFormat="1" x14ac:dyDescent="0.25">
      <c r="A305" s="30"/>
      <c r="B305" s="38" t="s">
        <v>919</v>
      </c>
      <c r="C305" s="30" t="s">
        <v>19</v>
      </c>
      <c r="D305" s="30"/>
      <c r="E305" s="37">
        <f t="shared" ref="E305:I307" ca="1" si="101">IF(AND($S305&lt;&gt;"", $U305&lt;&gt;"", $E$2&lt;&gt;"", $E$2&lt;&gt;"-"), IF(INDEX(INDIRECT($U305), MATCH(E$5, INDIRECT($S305), 0))&lt;&gt;"", IF(ISNUMBER(INDEX(INDIRECT($U305), MATCH(E$5, INDIRECT($S305), 0))), ROUND(INDEX(INDIRECT($U305), MATCH(E$5, INDIRECT($S305), 0)), 1), IF($E$2="Meets Security Standard", PROPER(INDEX(INDIRECT($U305), MATCH(E$5, INDIRECT($S305), 0))), INDEX(INDIRECT($U305), MATCH(E$5, INDIRECT($S305), 0)))), ""), "")</f>
        <v>2.8</v>
      </c>
      <c r="F305" s="37">
        <f t="shared" ca="1" si="101"/>
        <v>2.8</v>
      </c>
      <c r="G305" s="37">
        <f t="shared" ca="1" si="101"/>
        <v>2.8</v>
      </c>
      <c r="H305" s="37">
        <f t="shared" ca="1" si="101"/>
        <v>2.8</v>
      </c>
      <c r="I305" s="37">
        <f t="shared" ca="1" si="101"/>
        <v>2.8</v>
      </c>
      <c r="J305" s="37">
        <f t="shared" ref="J305:N307" ca="1" si="102">IF(AND($T305&lt;&gt;"", $V305&lt;&gt;"", $E$2&lt;&gt;"", $E$2&lt;&gt;"-"), IF(INDEX(INDIRECT($V305), MATCH(TEXT(J$5, "????"), INDIRECT($T305), 0))&lt;&gt;"", IF(INDEX(INDIRECT($V305), MATCH(TEXT(J$5, "????"), INDIRECT($T305), 0))&lt;&gt;"", IF(ISNUMBER(INDEX(INDIRECT($V305), MATCH(TEXT(J$5, "????"), INDIRECT($T305), 0))), ROUND(INDEX(INDIRECT($V305), MATCH(TEXT(J$5, "????"), INDIRECT($T305), 0)), 1), IF($E$2="Meets Security Standard", PROPER(INDEX(INDIRECT($V305), MATCH(TEXT(J$5, "????"), INDIRECT($T305), 0))), INDEX(INDIRECT($V305), MATCH(TEXT(J$5, "????"), INDIRECT($T305), 0)))), ""), ""), "")</f>
        <v>2.8</v>
      </c>
      <c r="K305" s="37">
        <f t="shared" ca="1" si="102"/>
        <v>2.8</v>
      </c>
      <c r="L305" s="37">
        <f t="shared" ca="1" si="102"/>
        <v>2.8</v>
      </c>
      <c r="M305" s="37">
        <f t="shared" ca="1" si="102"/>
        <v>2.8</v>
      </c>
      <c r="N305" s="37">
        <f t="shared" ca="1" si="102"/>
        <v>2.8</v>
      </c>
      <c r="O305" s="53"/>
      <c r="P305" s="30"/>
      <c r="Q305" s="31" t="str">
        <f t="shared" si="100"/>
        <v>Yarranlea South</v>
      </c>
      <c r="R305" s="35" t="s">
        <v>920</v>
      </c>
      <c r="S305" s="31" t="str">
        <f t="shared" ca="1" si="96"/>
        <v>YASO!$J$25:$T$25</v>
      </c>
      <c r="T305" s="31" t="str">
        <f t="shared" ca="1" si="97"/>
        <v>YASO!$U$25:$AQ$25</v>
      </c>
      <c r="U305" s="31" t="str">
        <f t="shared" ca="1" si="98"/>
        <v>YASO!$J$26:$T$26</v>
      </c>
      <c r="V305" s="31" t="str">
        <f t="shared" ca="1" si="99"/>
        <v>YASO!$U$26:$AQ$26</v>
      </c>
      <c r="W305" s="31"/>
      <c r="X305" s="31"/>
      <c r="Y305" s="31"/>
      <c r="Z305" s="31"/>
      <c r="AA305" s="30" t="s">
        <v>921</v>
      </c>
      <c r="AB305" s="30" t="s">
        <v>920</v>
      </c>
      <c r="AC305" s="30" t="str">
        <f t="shared" si="91"/>
        <v/>
      </c>
    </row>
    <row r="306" spans="1:29" customFormat="1" x14ac:dyDescent="0.25">
      <c r="A306" s="30"/>
      <c r="B306" s="38" t="s">
        <v>922</v>
      </c>
      <c r="C306" s="30" t="s">
        <v>19</v>
      </c>
      <c r="D306" s="30"/>
      <c r="E306" s="37">
        <f t="shared" ca="1" si="101"/>
        <v>59</v>
      </c>
      <c r="F306" s="37">
        <f t="shared" ca="1" si="101"/>
        <v>59</v>
      </c>
      <c r="G306" s="37">
        <f t="shared" ca="1" si="101"/>
        <v>59</v>
      </c>
      <c r="H306" s="37">
        <f t="shared" ca="1" si="101"/>
        <v>59</v>
      </c>
      <c r="I306" s="37">
        <f t="shared" ca="1" si="101"/>
        <v>59</v>
      </c>
      <c r="J306" s="37">
        <f t="shared" ca="1" si="102"/>
        <v>67.8</v>
      </c>
      <c r="K306" s="37">
        <f t="shared" ca="1" si="102"/>
        <v>67.8</v>
      </c>
      <c r="L306" s="37">
        <f t="shared" ca="1" si="102"/>
        <v>67.8</v>
      </c>
      <c r="M306" s="37">
        <f t="shared" ca="1" si="102"/>
        <v>67.8</v>
      </c>
      <c r="N306" s="37">
        <f t="shared" ca="1" si="102"/>
        <v>67.8</v>
      </c>
      <c r="O306" s="53"/>
      <c r="P306" s="30"/>
      <c r="Q306" s="31" t="str">
        <f t="shared" si="100"/>
        <v>Yeppoon</v>
      </c>
      <c r="R306" s="35" t="s">
        <v>923</v>
      </c>
      <c r="S306" s="31" t="str">
        <f t="shared" ca="1" si="96"/>
        <v>YEPP!$J$25:$T$25</v>
      </c>
      <c r="T306" s="31" t="str">
        <f t="shared" ca="1" si="97"/>
        <v>YEPP!$U$25:$AQ$25</v>
      </c>
      <c r="U306" s="31" t="str">
        <f t="shared" ca="1" si="98"/>
        <v>YEPP!$J$26:$T$26</v>
      </c>
      <c r="V306" s="31" t="str">
        <f t="shared" ca="1" si="99"/>
        <v>YEPP!$U$26:$AQ$26</v>
      </c>
      <c r="W306" s="31"/>
      <c r="X306" s="31"/>
      <c r="Y306" s="31"/>
      <c r="Z306" s="31"/>
      <c r="AA306" s="30" t="s">
        <v>924</v>
      </c>
      <c r="AB306" s="30" t="s">
        <v>923</v>
      </c>
      <c r="AC306" s="30" t="str">
        <f t="shared" si="91"/>
        <v/>
      </c>
    </row>
    <row r="307" spans="1:29" customFormat="1" x14ac:dyDescent="0.25">
      <c r="A307" s="30"/>
      <c r="B307" s="38" t="s">
        <v>925</v>
      </c>
      <c r="C307" s="30" t="s">
        <v>19</v>
      </c>
      <c r="D307" s="30"/>
      <c r="E307" s="37">
        <f t="shared" ca="1" si="101"/>
        <v>11</v>
      </c>
      <c r="F307" s="37">
        <f t="shared" ca="1" si="101"/>
        <v>11</v>
      </c>
      <c r="G307" s="37">
        <f t="shared" ca="1" si="101"/>
        <v>11</v>
      </c>
      <c r="H307" s="37">
        <f t="shared" ca="1" si="101"/>
        <v>11</v>
      </c>
      <c r="I307" s="37">
        <f t="shared" ca="1" si="101"/>
        <v>11</v>
      </c>
      <c r="J307" s="37">
        <f t="shared" ca="1" si="102"/>
        <v>11</v>
      </c>
      <c r="K307" s="37">
        <f t="shared" ca="1" si="102"/>
        <v>11</v>
      </c>
      <c r="L307" s="37">
        <f t="shared" ca="1" si="102"/>
        <v>11</v>
      </c>
      <c r="M307" s="37">
        <f t="shared" ca="1" si="102"/>
        <v>11</v>
      </c>
      <c r="N307" s="37">
        <f t="shared" ca="1" si="102"/>
        <v>11</v>
      </c>
      <c r="O307" s="53"/>
      <c r="P307" s="30"/>
      <c r="Q307" s="31" t="str">
        <f t="shared" si="100"/>
        <v>Yeppoon</v>
      </c>
      <c r="R307" s="35" t="s">
        <v>926</v>
      </c>
      <c r="S307" s="31" t="str">
        <f t="shared" ca="1" si="96"/>
        <v>'Z1553'!$J$25:$T$25</v>
      </c>
      <c r="T307" s="31" t="str">
        <f t="shared" ca="1" si="97"/>
        <v>'Z1553'!$U$25:$AQ$25</v>
      </c>
      <c r="U307" s="31" t="str">
        <f t="shared" ca="1" si="98"/>
        <v>'Z1553'!$J$26:$T$26</v>
      </c>
      <c r="V307" s="31" t="str">
        <f t="shared" ca="1" si="99"/>
        <v>'Z1553'!$U$26:$AQ$26</v>
      </c>
      <c r="W307" s="31"/>
      <c r="X307" s="31"/>
      <c r="Y307" s="31"/>
      <c r="Z307" s="31"/>
      <c r="AA307" s="30"/>
      <c r="AB307" s="30"/>
      <c r="AC307" s="30" t="str">
        <f t="shared" si="91"/>
        <v>MISMATCH</v>
      </c>
    </row>
    <row r="308" spans="1:29" hidden="1" x14ac:dyDescent="0.25">
      <c r="X308" s="31"/>
    </row>
    <row r="309" spans="1:29" hidden="1" x14ac:dyDescent="0.25">
      <c r="X309" s="31"/>
    </row>
    <row r="310" spans="1:29" x14ac:dyDescent="0.25"/>
    <row r="311" spans="1:29" x14ac:dyDescent="0.25"/>
    <row r="312" spans="1:29" x14ac:dyDescent="0.25"/>
    <row r="313" spans="1:29" x14ac:dyDescent="0.25"/>
    <row r="314" spans="1:29" x14ac:dyDescent="0.25"/>
    <row r="315" spans="1:29" x14ac:dyDescent="0.25"/>
    <row r="316" spans="1:29" x14ac:dyDescent="0.25"/>
    <row r="317" spans="1:29" x14ac:dyDescent="0.25"/>
    <row r="318" spans="1:29" x14ac:dyDescent="0.25"/>
    <row r="319" spans="1:29" x14ac:dyDescent="0.25"/>
    <row r="320" spans="1:29"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sheetData>
  <sheetProtection sheet="1" objects="1" scenarios="1" autoFilter="0"/>
  <autoFilter ref="B5:AC307" xr:uid="{88A783CA-E2FD-4197-86F7-F58ABD34145A}"/>
  <sortState xmlns:xlrd2="http://schemas.microsoft.com/office/spreadsheetml/2017/richdata2" ref="B6:C307">
    <sortCondition ref="B6"/>
  </sortState>
  <mergeCells count="4">
    <mergeCell ref="E2:N3"/>
    <mergeCell ref="E4:I4"/>
    <mergeCell ref="J4:N4"/>
    <mergeCell ref="O2:R3"/>
  </mergeCells>
  <conditionalFormatting sqref="E5:O5">
    <cfRule type="cellIs" dxfId="9" priority="14" stopIfTrue="1" operator="equal">
      <formula>"No"</formula>
    </cfRule>
  </conditionalFormatting>
  <conditionalFormatting sqref="E4:N4">
    <cfRule type="cellIs" dxfId="8" priority="13" stopIfTrue="1" operator="equal">
      <formula>"No"</formula>
    </cfRule>
  </conditionalFormatting>
  <conditionalFormatting sqref="E2">
    <cfRule type="cellIs" dxfId="7" priority="12" stopIfTrue="1" operator="equal">
      <formula>"No"</formula>
    </cfRule>
  </conditionalFormatting>
  <conditionalFormatting sqref="R5:S5">
    <cfRule type="cellIs" dxfId="6" priority="11" stopIfTrue="1" operator="equal">
      <formula>"No"</formula>
    </cfRule>
  </conditionalFormatting>
  <conditionalFormatting sqref="V5">
    <cfRule type="cellIs" dxfId="5" priority="10" stopIfTrue="1" operator="equal">
      <formula>"No"</formula>
    </cfRule>
  </conditionalFormatting>
  <conditionalFormatting sqref="Q5">
    <cfRule type="cellIs" dxfId="4" priority="9" stopIfTrue="1" operator="equal">
      <formula>"No"</formula>
    </cfRule>
  </conditionalFormatting>
  <conditionalFormatting sqref="U5">
    <cfRule type="cellIs" dxfId="3" priority="8" stopIfTrue="1" operator="equal">
      <formula>"No"</formula>
    </cfRule>
  </conditionalFormatting>
  <conditionalFormatting sqref="T5">
    <cfRule type="cellIs" dxfId="2" priority="7" stopIfTrue="1" operator="equal">
      <formula>"No"</formula>
    </cfRule>
  </conditionalFormatting>
  <dataValidations count="1">
    <dataValidation type="list" allowBlank="1" showInputMessage="1" showErrorMessage="1" sqref="E2:N3" xr:uid="{F561963C-6E59-4920-8041-6AFADD6ED1EE}">
      <formula1>$X$6:$X$27</formula1>
    </dataValidation>
  </dataValidations>
  <hyperlinks>
    <hyperlink ref="B6" location="AGWA!A1" display="Agnes Water (66/22kV)" xr:uid="{791AF574-B269-4A86-9C1A-8AAA66DF13BA}"/>
    <hyperlink ref="B7" location="AITK!A1" display="Aitkenvale (66/11kV)" xr:uid="{AF1C8F4E-8AE7-4F12-9C48-7B3BDCDD49CD}"/>
    <hyperlink ref="B8" location="ALSH!A1" display="Alan Sherriff (132/11kV)" xr:uid="{B2C5E89E-6B82-4FAA-9786-47A631A503E5}"/>
    <hyperlink ref="B9" location="ALST!A1" display="Alfred Street (33/11kV)" xr:uid="{FA5EFAEB-FF62-4C98-B6A0-BB2FD31A3DB3}"/>
    <hyperlink ref="B10" location="ALLO!A1" display="Allora (33/11kV)" xr:uid="{FE33AD4A-0658-4EAC-96C9-7DD94E4EF85E}"/>
    <hyperlink ref="B11" location="ATHE!A1" display="Atherton (66/22kV)" xr:uid="{7957867B-9C35-4474-B3BC-BA0A83A8DBBC}"/>
    <hyperlink ref="B12" location="AWOO!A1" display="Awoonga (66/11kV)" xr:uid="{EBC68824-DC89-4B12-8E99-EDE493566C9E}"/>
    <hyperlink ref="B13" location="AYRZ!A1" display="Ayr (66/11kV)" xr:uid="{133CDBFC-35F2-49A8-9939-265EA9229639}"/>
    <hyperlink ref="B14" location="BALB!A1" display="Balberra (33/11kV)" xr:uid="{28239BAD-6037-421B-837D-9FD94E8DCBA9}"/>
    <hyperlink ref="B15" location="BAMB!A1" display="Bambaroo (66/11kV)" xr:uid="{07692DE6-8840-4079-9ED6-D9CB79780FEB}"/>
    <hyperlink ref="B17" location="BARC!A1" display="Barcaldine (66/22kV)" xr:uid="{9DFB83F7-DDA9-474E-B653-6AA323D9B3D5}"/>
    <hyperlink ref="B18" location="BARG!A1" display="Bargara (66/11kV)" xr:uid="{40CBEA16-8B2A-4198-87B8-E54469D2A783}"/>
    <hyperlink ref="B19" location="BARR!A1" display="Barratta (66/11kV)" xr:uid="{B0AC2338-3C7F-4DFF-9846-570990D27B05}"/>
    <hyperlink ref="B20" location="BEWE!A1" display="Bedford Weir (66/22kV)" xr:uid="{9833B24B-1AEB-489D-A7A6-E30360E99199}"/>
    <hyperlink ref="B21" location="BEGA!A1" display="Belgian Gardens (66/11kV)" xr:uid="{C9C074B3-73AF-4B78-8A12-0AD2710E5E1B}"/>
    <hyperlink ref="B22" location="BERS!A1" display="Berserker (66/11kV)" xr:uid="{A7060458-6499-48E3-BAB6-D2F66EF679A4}"/>
    <hyperlink ref="B23" location="BILO!A1" display="Biloela (66/11kV)" xr:uid="{3C43DA33-F430-41A9-BB1F-E0C24E8B502F}"/>
    <hyperlink ref="B24" location="BING!A1" display="Bingegang (66/22kV)" xr:uid="{A937B2F6-222D-45C5-9327-F69F06B7E571}"/>
    <hyperlink ref="B25" location="BLRI!A1" display="Black River (66/11kV)" xr:uid="{2632C3F6-950F-4048-9610-9ABF9A0829AE}"/>
    <hyperlink ref="B26" location="BLAK!A1" display="Blackall (66/22kV)" xr:uid="{25EE6FEF-CE3B-4072-8803-7C296948A37A}"/>
    <hyperlink ref="B27" location="BLAC!A1" display="Blackwater (66/22kV)" xr:uid="{8058F720-AEFD-48D2-AA8D-7CF846456C13}"/>
    <hyperlink ref="B28" location="BLUE!A1" display="Bluewater (66/11kV)" xr:uid="{105EFFFD-0567-4D92-8033-9DFE067640BF}"/>
    <hyperlink ref="B30" location="BOHL!A1" display="Bohle (66/11kV)" xr:uid="{A0143C04-CD83-414A-934C-248A1F76E325}"/>
    <hyperlink ref="B31" location="BODA!A1" display="Boondooma Dam (66/11kV)" xr:uid="{9481FD92-42FE-4B78-9CA3-E62F88E556C1}"/>
    <hyperlink ref="B32" location="BOWE!A1" display="Bowen (66/11kV)" xr:uid="{AE75302F-1C4F-4A3B-A6AE-29ACDE9066DB}"/>
    <hyperlink ref="B33" location="BORE!A1" display="Boyne Residential (66/11kV)" xr:uid="{9F4E887B-8BF4-4C5A-AD3D-2CA146033896}"/>
    <hyperlink ref="B35" location="BROX!A1" display="Broxburn (33/11kV)" xr:uid="{AB81B17F-D18A-4173-8242-8477771430E5}"/>
    <hyperlink ref="B36" location="BULL!A1" display="Bullyard (66/11kV)" xr:uid="{A54D4D2E-7A45-481F-94E7-7A7B5AC0ACD1}"/>
    <hyperlink ref="B38" location="BUCE!A1" display="Bundaberg Central (66/11kV)" xr:uid="{FD0962D2-57B1-4310-A13B-3164D9607DF3}"/>
    <hyperlink ref="B39" location="CABO!A1" display="Caboonbah (66/11kV)" xr:uid="{8B25AFAE-C3C0-4354-B260-D941E9A0CF55}"/>
    <hyperlink ref="B40" location="CACI!A1" display="Cairns City (132/22kV)" xr:uid="{33DC9BB1-8DDC-4C4F-961D-51EE689EB119}"/>
    <hyperlink ref="B41" location="CANO!A1" display="Cairns North (132/22kV)" xr:uid="{69D3EF34-7B72-4D27-A916-F885EF8495D4}"/>
    <hyperlink ref="B42" location="CALE!A1" display="Calen (66/11kV)" xr:uid="{2BDB6C59-D447-4B0D-9B87-5AA2D7EFB807}"/>
    <hyperlink ref="B43" location="CALL!A1" display="Calliope (66/11kV)" xr:uid="{858FA7B8-8E97-41E9-A00A-AD34B68E9D96}"/>
    <hyperlink ref="B44" location="CAST!A1" display="Canning Street (66/11kV)" xr:uid="{5C40CAEA-68D5-4829-8D7A-32CF49B74BF1}"/>
    <hyperlink ref="B45" location="CANN!A1" display="Cannonvale (66/11kV)" xr:uid="{78A7937B-554B-40AC-9174-F6F1B5A5E023}"/>
    <hyperlink ref="B46" location="CAFE!A1" display="Cape Ferguson (66/11kV)" xr:uid="{2B3FE0D3-3DCB-413C-BF87-72D0177A5079}"/>
    <hyperlink ref="B47" location="CARI!A1" display="Cape River (66/11kV)" xr:uid="{95CC39A0-CDC5-4077-9A16-EB552C126967}"/>
    <hyperlink ref="B48" location="CPRE!A1" display="Cape River East (66/33kV)" xr:uid="{A65A1116-8C26-4FED-8543-66144B8400AE}"/>
    <hyperlink ref="B49" location="CARM!A1" display="Carmila (33/11kV)" xr:uid="{2D92F058-6BF6-4EE6-90CB-48397645CFBE}"/>
    <hyperlink ref="B50" location="CEPL!A1" display="Cecil Plains (33/11kV)" xr:uid="{85E1D331-5525-45A9-8DE1-DE926BA7EF6D}"/>
    <hyperlink ref="B51" location="CHAR!A1" display="Charleville (66/2211kV)" xr:uid="{E2C2E60A-BBD7-40A6-AE23-33327152DDE7}"/>
    <hyperlink ref="B52" location="Z1313!A1" display="Charleville 11kV (66/11kV)" xr:uid="{774ECA62-80D8-408E-9860-3C0FC9CBD0F1}"/>
    <hyperlink ref="B53" location="Z1314!A1" display="Charleville 22kV (66/22kV)" xr:uid="{6A1C36B9-8589-4A17-93B9-1574B1748000}"/>
    <hyperlink ref="B54" location="CHTO!A1" display="Charters Towers (66/11kV)" xr:uid="{FBE669DF-4993-405C-90CE-EB42FBDB2CCB}"/>
    <hyperlink ref="B55" location="CHIL!A1" display="Childers (66/11kV)" xr:uid="{27E72883-D4DF-4261-83D3-1BDDE0D112D4}"/>
    <hyperlink ref="B56" location="CHIA!A1" display="Chillagoe (66/22kV)" xr:uid="{BE79DE94-65B4-4518-9F75-10C6BFB788F7}"/>
    <hyperlink ref="B58" location="CHTW!A1" display="Chinchilla Town (33/11kV)" xr:uid="{3B6A9CC6-0CC4-4B49-9402-202912AE2F92}"/>
    <hyperlink ref="B60" location="CLSO!A1" display="Clare South (66/11kV)" xr:uid="{424F78FA-FDAF-460F-84BF-A98FF8947721}"/>
    <hyperlink ref="B62" location="CLER!A1" display="Clermont (66/22kV)" xr:uid="{8D741FF5-9B20-42FF-9C2A-81C19EE7CAF7}"/>
    <hyperlink ref="B63" location="CLIF!A1" display="Clifton (33/11kV)" xr:uid="{E7A45E73-6618-4F4D-BD06-42BD072ABC15}"/>
    <hyperlink ref="B64" location="CLIN!A1" display="Clinton (66/11kV)" xr:uid="{375BBB15-6016-43DB-909E-893C9A28036F}"/>
    <hyperlink ref="B65" location="CLON!A1" display="Cloncurry (66/11kV)" xr:uid="{ED77DF1F-1AB9-4C81-924B-FD684467DC9F}"/>
    <hyperlink ref="B67" location="COME!A1" display="Comet (66/22kV)" xr:uid="{9D25D93E-A3D0-4388-B465-C6F058FD7468}"/>
    <hyperlink ref="B68" location="COOK!A1" display="Cooktown (66/22kV)" xr:uid="{9377ECEC-393D-4AFA-ACBC-C81CDEB41DB5}"/>
    <hyperlink ref="B69" location="COOM!A1" display="Coominglah (66/22kV)" xr:uid="{5A2B24F2-F17A-4D6E-B806-EB60CCA4000B}"/>
    <hyperlink ref="B70" location="CRAI!A1" display="Craiglie (132/22kV)" xr:uid="{8AC560C1-53A1-48C9-9542-CC8D5463CB2C}"/>
    <hyperlink ref="B71" location="CRAN!A1" display="Cranbrook (66/11kV)" xr:uid="{192CD3F4-D34C-4932-AB80-BA8E9D6B1CB5}"/>
    <hyperlink ref="B72" location="CRED!A1" display="Crediton (66/11kV)" xr:uid="{6324E02D-6EE3-4D83-8F2C-774C4E7D3788}"/>
    <hyperlink ref="B73" location="CREA!A1" display="Cressbrook No. 1 (33/3.3kV)" xr:uid="{BA1A1A9E-313B-4C70-87C2-C6B30241A8D0}"/>
    <hyperlink ref="B74" location="CREB!A1" display="Cressbrook No. 2 (33/3.3kV)" xr:uid="{812637FE-3D8F-4768-8AD6-4658C7A0CB7A}"/>
    <hyperlink ref="B75" location="CRNE!A1" display="Crows Nest (33/11kV)" xr:uid="{C0E71938-5609-4B0D-9C8B-EFA3E895066C}"/>
    <hyperlink ref="B76" location="CROY!A1" display="Croydon (66/22kV)" xr:uid="{96072A4E-B51C-4FE8-9975-38BCCFAE6780}"/>
    <hyperlink ref="B77" location="CUNN!A1" display="Cunnamulla (66/22kV)" xr:uid="{80FB6585-91A6-4455-AE31-689B185D9B17}"/>
    <hyperlink ref="B78" location="Z1327!A1" display="Cunnamulla 22kV (66/22kV)" xr:uid="{B30862D2-757E-4A8E-8446-193D1D9A11A5}"/>
    <hyperlink ref="B80" location="DACE!A1" display="Dalby Central (33/11kV)" xr:uid="{9C46078F-8DB5-4F4D-AA8E-C090EA615D8B}"/>
    <hyperlink ref="B82" location="DAGL!A1" display="Dan Gleeson (66/11kV)" xr:uid="{564B6545-0201-492E-B0A7-E1A862289D6F}"/>
    <hyperlink ref="B83" location="DEGI!A1" display="Degilbo (66/11kV)" xr:uid="{A4EBFF3E-1D97-42DB-A079-2AA219A7CC74}"/>
    <hyperlink ref="B84" location="DIMB!A1" display="Dimbulah (66/22kV)" xr:uid="{9C3CB8AA-D02A-4CC5-8A9E-22617700ABEF}"/>
    <hyperlink ref="B85" location="DISR!A1" display="Disraeli (66/11kV)" xr:uid="{37592928-CD27-4660-A360-2714A6D86255}"/>
    <hyperlink ref="B86" location="DURO!A1" display="Duchess Road (132/66kV)" xr:uid="{1EDE52CC-2C06-4A59-B35A-D61E578F46C6}"/>
    <hyperlink ref="B87" location="Duchr2!A1" display="Duchess Road 11/66kV (11/66kV)" xr:uid="{F8962279-7F3D-48B5-8518-31C4EB55203B}"/>
    <hyperlink ref="B88" location="DYSA!A1" display="Dysart (66/22kV)" xr:uid="{C8E2FB9F-2BD4-4F5D-9F56-6E2505929CCB}"/>
    <hyperlink ref="B89" location="EAAY!A1" display="East Ayr (66/11kV)" xr:uid="{D900A1B6-B74B-4A7F-8286-CAC21526AA51}"/>
    <hyperlink ref="B90" location="EABU!A1" display="East Bundaberg (66/11kV)" xr:uid="{564397D5-0EBB-49AE-BDDB-DE69A0BAEFFB}"/>
    <hyperlink ref="B91" location="EATO!A1" display="East Toowoomba (33/11kV)" xr:uid="{FD87E88A-6689-48BD-B180-98927FCE31FE}"/>
    <hyperlink ref="B92" location="EIDS!A1" display="Eidsvold (66/11kV)" xr:uid="{8935D18B-901F-470A-9E00-ACD56E41E4B2}"/>
    <hyperlink ref="B93" location="ELRO!A1" display="Ellwoods Road (66/11kV)" xr:uid="{F0E09F95-348C-4A55-AC4F-916D01EF52EE}"/>
    <hyperlink ref="B94" location="EMER!A1" display="Emerald (66/22kV)" xr:uid="{E5199605-172B-4743-A5B1-DD02F6FA0F07}"/>
    <hyperlink ref="B95" location="ETON!A1" display="Eton (33/11kV)" xr:uid="{A5FA55F7-68DD-4EA0-9025-39B0C95520A2}"/>
    <hyperlink ref="B96" location="EUDA!A1" display="Eungella Dam (66/11kV)" xr:uid="{00BDC349-FD5E-424F-9BA5-59D79A64D04D}"/>
    <hyperlink ref="B97" location="EVEL!A1" display="Evelyn (66/22kV)" xr:uid="{95C5DFEE-C32A-4417-BAFF-AC733E5ACF8B}"/>
    <hyperlink ref="B98" location="FARL!A1" display="Farleigh (33/11kV)" xr:uid="{92B915F1-D367-437A-A67A-3D634F6D1EA3}"/>
    <hyperlink ref="B99" location="FARN!A1" display="Farnsfield (66/11kV)" xr:uid="{E361EF33-E3CA-4DA0-BCE4-1ADEF69D7E72}"/>
    <hyperlink ref="B100" location="FREN!A1" display="Frenchville (66/11kV)" xr:uid="{63B94710-AF54-4375-BC6A-22AD08C1FB0F}"/>
    <hyperlink ref="B101" location="GLFS!A1" display="Friend Street (66/11kV)" xr:uid="{C6EF6BBB-F349-45C1-888E-2A88868A4763}"/>
    <hyperlink ref="B102" location="GARB!A1" display="Garbutt (66/11kV)" xr:uid="{45EE32C8-6E5D-498D-920C-86E00CDA1906}"/>
    <hyperlink ref="B103" location="GAYN!A1" display="Gayndah (66/11kV)" xr:uid="{02CE94B3-1DEF-4B30-A5EF-125C42559C3E}"/>
    <hyperlink ref="B105" location="GEOR!A1" display="Georgetown (66/22kV)" xr:uid="{931EB44E-6136-49DF-A88F-7E23AA383358}"/>
    <hyperlink ref="B106" location="GIRU!A1" display="Giru (66/11kV)" xr:uid="{1DF89897-FC39-4425-9FD2-96594404022A}"/>
    <hyperlink ref="B107" location="GIVE!A1" display="Givelda (66/11kV)" xr:uid="{CE17948F-3170-476F-9437-342746ECA2C7}"/>
    <hyperlink ref="B110" location="GLSO!A1" display="Gladstone South (66/11kV)" xr:uid="{CBBA1720-2BFC-466B-9B09-05B76EDB425A}"/>
    <hyperlink ref="B111" location="GLEN!A1" display="Glenden (66/11kV)" xr:uid="{71B0958E-41BB-47AB-AFEC-F3474DBB9C8F}"/>
    <hyperlink ref="B112" location="GLEE!A1" display="Glenelg (66/33kV)" xr:uid="{9762A084-818C-4AE1-ADC7-B5C6339C32BA}"/>
    <hyperlink ref="B113" location="GLEL!A1" display="Glenella 11kV (66/11kV)" xr:uid="{C6433EB9-FDFC-4F0A-8EFD-C9A21390D2A8}"/>
    <hyperlink ref="B114" location="GLEL33!A1" display="Glenella 33kV (66/33kV)" xr:uid="{4DE1256C-C741-4C29-BC59-79F5868CF365}"/>
    <hyperlink ref="B115" location="GOOB!A1" display="Gooburrum (66/11kV)" xr:uid="{9C2DA2FE-E7B7-4AE0-BB5E-30242169E635}"/>
    <hyperlink ref="B116" location="Z1350!A1" display="Gooburrum 3.3kV (66/3.3kV)" xr:uid="{A7D927B3-6359-4108-8915-A82B006CE7F6}"/>
    <hyperlink ref="B117" location="GOOT!A1" display="Gootchie (66/11kV)" xr:uid="{8440E7BE-AD2A-4805-BC89-BC8D18A62E87}"/>
    <hyperlink ref="B118" location="Gracem!A1" display="Gracemere (66/11kV)" xr:uid="{9FAD7F2E-95EE-4616-AC34-6CA8D4E949D2}"/>
    <hyperlink ref="B120" location="GRCR!A1" display="Granite Creek (66/22kV)" xr:uid="{144EDCBA-CF54-4AFC-ABE8-7AB09E0B0B8E}"/>
    <hyperlink ref="B121" location="GREN!A1" display="Greenvale (66/11kV)" xr:uid="{304E9940-6424-4E5C-B389-998796177E0F}"/>
    <hyperlink ref="B122" location="GUML!A1" display="Gumlu (66/11kV)" xr:uid="{150E23B0-3179-4DA4-8DBC-EC00B50BE67B}"/>
    <hyperlink ref="B123" location="GUTH!A1" display="Guthalungra (66/11kV)" xr:uid="{7B9350B7-A9B9-44C0-A7EF-9C4D9CCE74BD}"/>
    <hyperlink ref="B124" location="HAPU!A1" display="Haughton (66/11kV)" xr:uid="{D1A89701-89A7-422D-9461-BD3B89F01F6B}"/>
    <hyperlink ref="B125" location="HELE!A1" display="Helenvale (66/22kV)" xr:uid="{F5ADA326-501E-4B45-9E9F-66D89F8C69AB}"/>
    <hyperlink ref="B126" location="HEPA!A1" display="Hermit Park (66/11kV)" xr:uid="{6A77DAEA-86A8-41E3-9AB4-0A89EFE7A148}"/>
    <hyperlink ref="B127" location="HIGH!A1" display="Highfields (33/11kV)" xr:uid="{99F93C36-335B-420B-9B6E-B1ADD770F166}"/>
    <hyperlink ref="B128" location="HOHI!A1" display="Home Hill (66/11kV)" xr:uid="{65D11BAE-FEDF-44C8-A693-F6D73193E753}"/>
    <hyperlink ref="B129" location="HOWA!A1" display="Howard (66/11kV)" xr:uid="{EA4138B8-B6E6-4BF6-A81F-0CC392BCA657}"/>
    <hyperlink ref="B130" location="HUGH!A1" display="Hughenden (66/33kV)" xr:uid="{BECBF9FE-C405-45A7-8590-6D58F3C44010}"/>
    <hyperlink ref="B131" location="ICIZ!A1" display="ICI (66/11kV)" xr:uid="{5DCDC02F-0F03-48EF-82A4-81BEE9049551}"/>
    <hyperlink ref="B132" location="ILBI!A1" display="Ilbilbie (33/11kV)" xr:uid="{94EB83CE-1E91-49A4-A13B-AA80BD577789}"/>
    <hyperlink ref="B133" location="INGH!A1" display="Ingham (66/11kV)" xr:uid="{1EB97B9C-CA1A-4873-8725-03705457AEE7}"/>
    <hyperlink ref="B135" location="JAND!A1" display="Jandowae (33/11kV)" xr:uid="{62CED04C-648B-4F66-8F34-9F50BBF9A6C5}"/>
    <hyperlink ref="B136" location="JACR!A1" display="Jardine Creek 66/33kV (66/33kV)" xr:uid="{C2B9255B-0A52-48C9-8725-3D255AA35003}"/>
    <hyperlink ref="B137" location="JARV!A1" display="Jarvisfield (66/11kV)" xr:uid="{C1371EB9-B66C-4EAF-8216-48E5E70474BF}"/>
    <hyperlink ref="B138" location="JUPO!A1" display="Jubilee Pocket (66/11kV)" xr:uid="{F60791C1-267A-4B83-9EF8-0F39394F99F3}"/>
    <hyperlink ref="B139" location="JUCR!A1" display="Julia Creek (66/33kV)" xr:uid="{ADC56483-FD2E-4BE8-BC27-B86BD59EB974}"/>
    <hyperlink ref="B140" location="KAIM!A1" display="Kaimkillenbun (33/11kV)" xr:uid="{C23B7F7F-396C-4171-9641-55C63F342A3F}"/>
    <hyperlink ref="B141" location="KALA!A1" display="Kalamia (66/11kV)" xr:uid="{FD462BBB-A376-4D60-936E-18549D45F5DE}"/>
    <hyperlink ref="B142" location="KESP!A1" display="Kearneys Spring (110/11kV)" xr:uid="{FB8A473F-B2CC-46DC-8D8B-4E554295B913}"/>
    <hyperlink ref="B143" location="KECE!A1" display="Kelsey Creek East (66/11kV)" xr:uid="{036D00F5-2B33-4B4E-99A3-1E0BB27AC40A}"/>
    <hyperlink ref="B144" location="KIDS!A1" display="Kidston (132/6.6kV)" xr:uid="{E44AFB3F-DF36-4AD3-9AD7-81CD175398B3}"/>
    <hyperlink ref="B146" location="KITO!A1" display="Kilkivan Town (66/11kV)" xr:uid="{81726BAE-9527-4044-BF33-89A979F99D9E}"/>
    <hyperlink ref="B147" location="KILL!A1" display="Killarney (33/11kV)" xr:uid="{47E6C61D-91D8-46D5-BCA7-2BDFF8FD4856}"/>
    <hyperlink ref="B148" location="KING!A1" display="Kingaroy (66/11kV)" xr:uid="{2EE37A8F-F332-4517-9AB8-EA3A3ED76FA7}"/>
    <hyperlink ref="B149" location="KIRK!A1" display="Kirknie (66/11kV)" xr:uid="{67F9A426-A938-4C35-9E0C-A9FA862C0A5D}"/>
    <hyperlink ref="B150" location="KOCR!A1" display="Kogan Creek (33/11kV)" xr:uid="{0B0C4132-AE8B-4964-AB20-C7A3282CBF5B}"/>
    <hyperlink ref="B151" location="KOUM!A1" display="Koumala (33/11kV)" xr:uid="{C37A9C77-CC66-4A6C-8F68-0DFAB87171B7}"/>
    <hyperlink ref="B152" location="LAQU!A1" display="Laguna Quays (66/11kV)" xr:uid="{6ED19E3D-E114-4BAB-B521-D3E8C348B77E}"/>
    <hyperlink ref="B154" location="LAKE!A1" display="Lakeland (66/22kV)" xr:uid="{44B64953-4AD5-419A-A4D7-6EC832483562}"/>
    <hyperlink ref="B155" location="LACR!A1" display="Lakes Creek (66/11kV)" xr:uid="{3516DA2B-2B74-4AB6-8C38-A1E8058D509A}"/>
    <hyperlink ref="B156" location="LANN!A1" display="Lannercost (66/11kV)" xr:uid="{35A9C175-5FBC-4A42-B66F-C9267F83EB9E}"/>
    <hyperlink ref="B157" location="LITT!A1" display="Littlemore (66/11kV)" xr:uid="{687AFD6A-62C3-4C43-A1E3-A8BECF742F14}"/>
    <hyperlink ref="B158" location="LONG!A1" display="Longreach (66/22kV)" xr:uid="{A8EA8966-6639-4370-9526-7F8276998F90}"/>
    <hyperlink ref="B160" location="LOCR!A1" display="Louisa Creek (33/11kV)" xr:uid="{A0D0D66C-993B-4A8B-8D89-850C1FF6E359}"/>
    <hyperlink ref="B161" location="LUCI!A1" display="Lucinda (66/11kV)" xr:uid="{D8594AF6-0B9C-4DB9-A3A5-C52E96AAD20F}"/>
    <hyperlink ref="B162" location="LYLA!A1" display="Lyndley Lane (33/22kV)" xr:uid="{D97FDFD2-BAF5-46F3-86C1-153955E14E59}"/>
    <hyperlink ref="B163" location="MACT!A1" display="Mackay City (33/11kV)" xr:uid="{48C35116-977D-46BD-BF9F-81CD9BBA052D}"/>
    <hyperlink ref="B164" location="MACN!A1" display="Macknade (66/11kV)" xr:uid="{4364BA93-4F3D-41DF-8805-C0579FCEF1B9}"/>
    <hyperlink ref="B165" location="MALC!A1" display="Malchi (66/11kV)" xr:uid="{948E1801-73D5-47AA-93A0-C1C00C1B247B}"/>
    <hyperlink ref="B166" location="MARE!A1" display="Mareeba (66/22kV)" xr:uid="{7B664731-EDDB-4AFC-A53A-A4A7B3F3DCFB}"/>
    <hyperlink ref="B167" location="MASO!A1" display="Marian South (66/11kV)" xr:uid="{909AF6EB-AFAA-427A-A3F9-DA94C50E3D10}"/>
    <hyperlink ref="B168" location="MAKA!A1" display="Mary Kathleen (66/11kV)" xr:uid="{D5E7FD68-FDD6-4673-B849-0DC7373C34C8}"/>
    <hyperlink ref="B170" location="MACI!A1" display="Maryborough City (66/11kV)" xr:uid="{633E1AD2-35B9-44CF-B3C1-360E24B99264}"/>
    <hyperlink ref="B171" location="MAFU!A1" display="Max Fulton (66/11kV)" xr:uid="{14DF5C26-3C6A-4E33-BFE8-22B839B36C10}"/>
    <hyperlink ref="B172" location="MCCR!A1" display="McKinley Creek (66/11kV)" xr:uid="{DB7859F3-EA82-4F9F-B2E6-81A519B0F842}"/>
    <hyperlink ref="B173" location="MEAD!A1" display="Meadowvale (66/11kV)" xr:uid="{D39364BB-E93D-4667-8CD7-BC090595DBAD}"/>
    <hyperlink ref="B174" location="MEAN!A1" display="Meandarra (33/22kV)" xr:uid="{CC099150-E852-4302-905E-93C2F45F505D}"/>
    <hyperlink ref="B175" location="MELR!A1" display="Melrose (66/11kV)" xr:uid="{DAC00CB7-E086-4125-99F0-3AE1D9C17470}"/>
    <hyperlink ref="B176" location="MERI!A1" display="Merinda (66/11kV)" xr:uid="{CD87100E-A891-41FC-B4A4-8223932A851C}"/>
    <hyperlink ref="B177" location="MERN!A1" display="Meringandan (33/11kV)" xr:uid="{6ED1ED07-D152-453B-99F8-C83F3DF8B87B}"/>
    <hyperlink ref="B178" location="MIDD!A1" display="Middlemount (66/22kV)" xr:uid="{FB775821-64BB-4E12-9A05-B30DF524B9DC}"/>
    <hyperlink ref="B179" location="MILE!A1" display="Miles (33/11kV)" xr:uid="{903917CF-6F69-4251-9EA5-FA0C75F059E6}"/>
    <hyperlink ref="B180" location="MICO!A1" display="Miles-Condamine (33/22kV)" xr:uid="{072F862A-810E-42CB-A145-A9C83D224ACC}"/>
    <hyperlink ref="B181" location="MILL!A1" display="Millaroo (66/11kV)" xr:uid="{B5036C35-29A7-4AEC-AF80-0A3FD42AABC2}"/>
    <hyperlink ref="B183" location="MILC!A1" display="Millchester (66/11kV)" xr:uid="{B805FF76-3D95-463D-905F-4AB35CF70601}"/>
    <hyperlink ref="B184" location="MILM!A1" display="Millmerran (33/11kV)" xr:uid="{ED81AC47-8CCC-45E3-B169-91CDB4DFD448}"/>
    <hyperlink ref="B185" location="MING!A1" display="Mingela (66/11kV)" xr:uid="{F8BC33A7-EEBF-4AA3-92F8-5A6D944E2F0A}"/>
    <hyperlink ref="B186" location="MIRA!A1" display="Mirani (66/11kV)" xr:uid="{BC16FB4E-CAF9-435B-B7CD-D472FEAA49E5}"/>
    <hyperlink ref="B187" location="MIVA!A1" display="Miriam Vale (66/22kV)" xr:uid="{9107A5B4-7181-4AA0-BB92-AD6D95F19F8E}"/>
    <hyperlink ref="B188" location="MITC!A1" display="Mitchell (33/11kV)" xr:uid="{C8488061-59AD-4EFA-8D76-6622AD2F413D}"/>
    <hyperlink ref="B189" location="MOPA!A1" display="Mona Park (66/11kV)" xr:uid="{9FF7FE8B-FE1E-4578-A073-E198F783BAAD}"/>
    <hyperlink ref="B190" location="MODA!A1" display="Monduran Dam (66/11kV)" xr:uid="{36B66AF4-28A1-45DB-9C8F-43E182FA2350}"/>
    <hyperlink ref="B191" location="Z300!A1" display="Monduran Dam DNR (66/3.3kV)" xr:uid="{BAABB1DF-D249-4E2F-8FF7-817F3585BBFB}"/>
    <hyperlink ref="B192" location="MONT!A1" display="Monto (66/11kV)" xr:uid="{BACA8D36-9D71-4A21-B370-71A0513EFB4A}"/>
    <hyperlink ref="B193" location="MOOE!A1" display="Moore (66/11kV)" xr:uid="{F59F10B2-B9BD-426F-81D6-89D5A4679910}"/>
    <hyperlink ref="B194" location="MOOR!A1" display="Moorvale (66/11kV)" xr:uid="{3A92AFD9-5752-470D-A9C9-0F22F2EF3A95}"/>
    <hyperlink ref="B195" location="MOSS!A1" display="Mossman (66/22kV)" xr:uid="{A90574AC-999D-4C3F-8BE4-DBD5D9E8518A}"/>
    <hyperlink ref="B196" location="MOFO!A1" display="Mount Fox (66/33kV)" xr:uid="{29546E10-5606-44C8-A767-D77BC1986651}"/>
    <hyperlink ref="B197" location="MOLP!A1" display="Mount Leyshon Pump (66/11kV)" xr:uid="{8C423BF4-E043-4A64-A760-2D3A3F77F0DA}"/>
    <hyperlink ref="B198" location="MORO!A1" display="Mount Rooper (66/11kV)" xr:uid="{F681CD80-59A2-46A1-8DDA-72DEE4723AF5}"/>
    <hyperlink ref="B199" location="MOBA!A1" display="Mt Bassett (33/11kV)" xr:uid="{319C9E5C-492C-4705-BFE3-150A0C994434}"/>
    <hyperlink ref="B200" location="MOGA!A1" display="Mt Garnet (66/22kV)" xr:uid="{B3CC0056-B1A5-4B28-A610-F558013729AC}"/>
    <hyperlink ref="B201" location="MOMO!A1" display="Mt Molloy (66/22kV)" xr:uid="{79F5F185-A65E-4D29-B782-47BAE0B08CF9}"/>
    <hyperlink ref="B202" location="MOMR!A1" display="Mt Morgan (66/11kV)" xr:uid="{85E5981D-AF6E-4E8F-AED3-7D6A9DCD9A02}"/>
    <hyperlink ref="B203" location="MOMW!A1" display="Mt Mowbullan (33/11kV)" xr:uid="{37E6F997-F593-42EA-B9DE-E13563AC1264}"/>
    <hyperlink ref="B204" location="MOSI!A1" display="Mt Sibley (33/11kV)" xr:uid="{FB413B21-23AF-41C4-97F6-6E61F0F642DD}"/>
    <hyperlink ref="B205" location="MUTO!A1" display="Mundubbera Town (66/11kV)" xr:uid="{1C55BC3D-618F-4091-8E29-B977DEB1B627}"/>
    <hyperlink ref="B206" location="MURG!A1" display="Murgon (66/11kV)" xr:uid="{B6BCA65B-195A-4556-B5A9-C81DD84F3BB6}"/>
    <hyperlink ref="B207" location="MUTA!A1" display="Mutarnee (66/11kV)" xr:uid="{E9EE278E-E747-4D4D-BCB7-EBC5D2D7DD31}"/>
    <hyperlink ref="B208" location="NANA!A1" display="Nanango (66/11kV)" xr:uid="{1085A2B0-D94E-478D-8FD2-A5FC6172A2F7}"/>
    <hyperlink ref="B209" location="NAND!A1" display="Nandi (33/11kV)" xr:uid="{F5BC433E-D5F0-45C7-AAC8-051332563187}"/>
    <hyperlink ref="B210" location="NEBO!A1" display="Nebo (132/11kV)" xr:uid="{8673759C-1F02-49EA-A28A-C46AEF0D4172}"/>
    <hyperlink ref="B211" location="NESM!A1" display="Neil Smith (66/11kV)" xr:uid="{25C832B2-EE8F-41BF-BFF3-14B928D26878}"/>
    <hyperlink ref="B212" location="NORM!A1" display="Normanton (66/22kV)" xr:uid="{4CE92F09-3AF7-40E5-A637-51819DDE034C}"/>
    <hyperlink ref="B213" location="NOCL!A1" display="North Cloncurry (66/11kV)" xr:uid="{A437E896-0550-46AF-8532-3C3F4A77A051}"/>
    <hyperlink ref="B214" location="NOMA!A1" display="North Mackay (33/11kV)" xr:uid="{FBD6F84E-4A5E-4D3F-BDAC-52701CA14383}"/>
    <hyperlink ref="B215" location="NOST!A1" display="North Street (33/11kV)" xr:uid="{2AF789C8-B3A7-46B0-8229-BDA8717FC053}"/>
    <hyperlink ref="B216" location="NORW!A1" display="Norwin (33/11kV)" xr:uid="{336BEFB7-87FB-4D41-B6A2-8BABA7F744A8}"/>
    <hyperlink ref="B218" location="OAKE!A1" display="Oakey (33/11kV)" xr:uid="{752DBF42-DF53-4CCF-ABBD-4ECBD5583483}"/>
    <hyperlink ref="B219" location="OONN!A1" display="Oonoonba (66/11kV)" xr:uid="{C242E867-78E1-464E-B37A-383B9E3BB0D9}"/>
    <hyperlink ref="B220" location="OWAN!A1" display="Owanyilla (66/11kV)" xr:uid="{2DFF19DE-F49A-4B72-884C-D460457DBA09}"/>
    <hyperlink ref="B221" location="PAMP!A1" display="Pampas (33/11kV)" xr:uid="{9484A870-0EA3-42B4-8D9C-E7BE11669B27}"/>
    <hyperlink ref="B222" location="PAND!A1" display="Pandoin (66/22kV)" xr:uid="{E84AD516-E0B6-466A-8CAB-453574868AEA}"/>
    <hyperlink ref="B223" location="PARK!A1" display="Parkhurst (66/11kV)" xr:uid="{319C1971-5007-4947-8D66-4A3317B00040}"/>
    <hyperlink ref="B224" location="PERA!A1" display="Peranga (33/11kV)" xr:uid="{1E13C7C3-738A-48BD-9268-0CE0419EB32D}"/>
    <hyperlink ref="B225" location="PEAR!A1" display="Peter Arlett (66/11kV)" xr:uid="{4A346811-27E9-4C93-8BC7-6C6A5C965A16}"/>
    <hyperlink ref="B226" location="PIAL!A1" display="Pialba (66/11kV)" xr:uid="{FF64D5A8-686E-40E8-A801-365FA21AB6BA}"/>
    <hyperlink ref="B227" location="PINN!A1" display="Pinnacle (66/11kV)" xr:uid="{EE435FCE-6C15-4CD1-814C-87993BD8418C}"/>
    <hyperlink ref="B228" location="PIRR!A1" display="Pirrinuan (33/11kV)" xr:uid="{3977143D-F8E2-45BC-A206-EE67B1C0EF3D}"/>
    <hyperlink ref="B229" location="PLAN!A1" display="Planella (66/11kV)" xr:uid="{32C6DA46-3844-4E73-A312-E95FDD8B6920}"/>
    <hyperlink ref="B230" location="PLEY!A1" display="Pleystowe (33/11kV)" xr:uid="{988673DB-C792-4A72-91C1-15AD093D2F36}"/>
    <hyperlink ref="B231" location="POVE!A1" display="Point Vernon (66/11kV)" xr:uid="{197BD02A-1AA8-48F8-8C7A-6A4418FFF082}"/>
    <hyperlink ref="B232" location="POZI!A1" display="Pozieres (33/11kV)" xr:uid="{DCB6670A-F4AD-435C-8170-55D3CEB24C6D}"/>
    <hyperlink ref="B233" location="PRMI!A1" display="Proserpine Mill (66/11kV)" xr:uid="{B33736D7-4724-4FA0-9429-2C3D75BA65E2}"/>
    <hyperlink ref="B234" location="PROT!A1" display="Proston (66/11kV)" xr:uid="{DBA9FE4E-4A62-46B8-88FE-CA6A2CEBCC83}"/>
    <hyperlink ref="B235" location="PURR!A1" display="Purrawunda (33/11kV)" xr:uid="{41152E0E-60FD-4FD7-AB81-71FCB163E9F9}"/>
    <hyperlink ref="B236" location="QUIL!A1" display="Quilpie (66/11kV)" xr:uid="{B623CA3D-8002-4554-8797-817A4EFD93B6}"/>
    <hyperlink ref="B237" location="RAGL!A1" display="Raglan (66/22kV)" xr:uid="{78B7CD0F-705B-443D-8A63-73754476062D}"/>
    <hyperlink ref="B238" location="RASM!A1" display="Rasmussen (66/11kV)" xr:uid="{180119AD-1BC8-49E8-A242-E4FD0561F1E8}"/>
    <hyperlink ref="B239" location="RAVE!A1" display="Ravenshoe (66/22kV)" xr:uid="{ACB372E2-26CA-45F1-9289-9D0E5D76107F}"/>
    <hyperlink ref="B240" location="RAVN!A1" display="Ravenswood (66/11kV)" xr:uid="{65BF25D8-226E-4DB0-8B4C-A7154F45000B}"/>
    <hyperlink ref="B241" location="RICH!A1" display="Richmond (66/33kV)" xr:uid="{F3A5092B-1C89-4EC0-93D1-1279194FE340}"/>
    <hyperlink ref="B242" location="ROGL!A1" display="Rockhampton Glenmore (66/11kV)" xr:uid="{B6746E44-05BB-4038-B7A1-9C3C4961D82E}"/>
    <hyperlink ref="B243" location="ROSO!A1" display="Rockhampton South (66/11kV)" xr:uid="{4F72FF4B-4155-44EE-ACFA-C3F9D8C90891}"/>
    <hyperlink ref="B244" location="ROST!A1" display="Rocky Street (66/11kV)" xr:uid="{EBF59DA8-1C13-4792-8073-2EAFCD63FC56}"/>
    <hyperlink ref="B246" location="ROLE!A1" display="Rolleston (66/22kV)" xr:uid="{34C96669-6BEC-485E-818C-5ECF1C972320}"/>
    <hyperlink ref="B247" location="ROLL!A1" display="Rollingstone (66/11kV)" xr:uid="{280E4D1A-9F28-4A67-A44C-1AB5C34FB131}"/>
    <hyperlink ref="B250" location="ROEA!A1" display="Roma East (33/11kV)" xr:uid="{4FC45C21-9663-4596-ABC3-2BA9F1581397}"/>
    <hyperlink ref="B251" location="ROWE!A1" display="Roma West (33/11kV)" xr:uid="{80493054-DEAB-423B-AD36-2EBB3DAF9270}"/>
    <hyperlink ref="B252" location="ROWO!A1" display="Roo Works (33/11kV)" xr:uid="{DCB3F1AA-8E92-45D8-9061-D2FF63C9A87E}"/>
    <hyperlink ref="B253" location="ROSE!A1" display="Rosella (33/11kV)" xr:uid="{B23956AF-6C20-41D7-B45A-F470C1258EDB}"/>
    <hyperlink ref="B254" location="ROPL!A1" display="Ross Plains (66/11kV)" xr:uid="{CF50F801-635D-415C-BD1F-58F607E3E309}"/>
    <hyperlink ref="B255" location="SARI!A1" display="Sarina (33/11kV)" xr:uid="{498FA1D1-0C53-422E-BB4F-BEBD291FEBAB}"/>
    <hyperlink ref="B256" location="SAUN!A1" display="Saunders (66/11kV)" xr:uid="{00037895-7AA8-402B-8E41-9AF4656091BF}"/>
    <hyperlink ref="B257" location="SHUT!A1" display="Shutehaven (66/22kV)" xr:uid="{6AE13EEA-7E83-4B7C-A372-6D30EC1D900E}"/>
    <hyperlink ref="B258" location="CAWD!A1" display="Skid B (Cawdor) (33/11kV)" xr:uid="{AE8444A3-3B3A-4C6E-AAE4-136869F1D6F2}"/>
    <hyperlink ref="B259" location="LARO!A1" display="Skid D (Landing Road) (66/11kV)" xr:uid="{754B8AA7-1727-4FFB-A03F-E7316BCB50C0}"/>
    <hyperlink ref="B260" location="SKIE!A1" display="Skid E (Chinchilla) (33/11kV)" xr:uid="{7BF9F3E4-F1AD-4B1B-A9DE-40A98EF3EA9A}"/>
    <hyperlink ref="B261" location="CHAL!A1" display="Skid K (Charlton) (33/11kV)" xr:uid="{24EFB427-516B-4F73-A219-00D20EF33452}"/>
    <hyperlink ref="B262" location="SOBL!A1" display="South Blackwater (66/22kV)" xr:uid="{89C0C73D-0BE7-4FA6-A5EC-EF8F98B933D0}"/>
    <hyperlink ref="B263" location="SOBU!A1" display="South Bundaberg (66/11kV)" xr:uid="{4DB1ADBD-9BFE-4D75-B743-4A610A6A9DB6}"/>
    <hyperlink ref="B264" location="SOKO!A1" display="South Kolan (66/11kV)" xr:uid="{230B000F-83A9-4733-97DB-9C080E60C210}"/>
    <hyperlink ref="B265" location="SOMA!A1" display="South Mackay (33/11kV)" xr:uid="{AE3C6991-D550-4CB7-B5A1-DF3DEFFB7C7A}"/>
    <hyperlink ref="B267" location="SOTO!A1" display="South Toowoomba (33/11kV)" xr:uid="{3D432D0C-7FDA-4ED1-8201-86670381AF79}"/>
    <hyperlink ref="B268" location="SAGE!A1" display="St. George (66/33kV)" xr:uid="{E7CD6B30-4029-4362-93A6-63F35B489004}"/>
    <hyperlink ref="B269" location="SAGT!A1" display="St. George Town (33/11kV)" xr:uid="{5558005A-811E-44DE-9CD9-B82FC9F3BB16}"/>
    <hyperlink ref="B270" location="STAM!A1" display="Stamford (66/33kV)" xr:uid="{2389CBAF-8C47-426B-8A31-0F21D0E29AEB}"/>
    <hyperlink ref="B272" location="STTO!A1" display="Stanthorpe Town (33/11kV)" xr:uid="{265CFE12-B7CA-4DC6-B894-19210F4F1EB8}"/>
    <hyperlink ref="B273" location="STUA!A1" display="Stuart (66/11kV)" xr:uid="{59732B92-36C6-4813-8AB8-98E098B0162F}"/>
    <hyperlink ref="B274" location="SURI!A1" display="Susan River (66/66kV)" xr:uid="{32A7E25A-F6E0-4B1D-ACE2-0B5FBDB7C3BD}"/>
    <hyperlink ref="B275" location="TANB!A1" display="Tanby (66/22kV)" xr:uid="{97AEFBCB-B4D3-4FC6-BFCF-981B57C9B5FD}"/>
    <hyperlink ref="B276" location="TARA!A1" display="Tara (33/11kV)" xr:uid="{B1D1F0D7-880B-49DE-B41D-3E6250627614}"/>
    <hyperlink ref="B277" location="THEO!A1" display="Theodore (66/22kV)" xr:uid="{F0F6A1F8-2718-42A4-8EF7-0C9A016D8852}"/>
    <hyperlink ref="B278" location="TIER!A1" display="Tieri (66/22kV)" xr:uid="{2EC1D164-A339-4B0D-923D-13E862442296}"/>
    <hyperlink ref="B279" location="TWCE!A1" display="Toowoomba Central (110/11kV)" xr:uid="{F4ECCC47-0A8A-415F-A1BF-F2E0C5165C22}"/>
    <hyperlink ref="B280" location="TORQ!A1" display="Torquay (66/11kV)" xr:uid="{93F6FF2E-B7F8-41D6-9897-AB65364A5F3F}"/>
    <hyperlink ref="B282" location="TORR!A1" display="Torrington (33/11kV)" xr:uid="{06AEEB86-9E36-4704-B3F8-78434685FA39}"/>
    <hyperlink ref="B283" location="TOPO!A1" display="Townsville Port (66/11kV)" xr:uid="{FB65D7C4-C10B-42C0-A6F4-8A032B374589}"/>
    <hyperlink ref="B284" location="TUAN!A1" display="Tuan (66/11kV)" xr:uid="{C9FB79FF-EC60-4DEE-ACC0-4312B2D8A715}"/>
    <hyperlink ref="B285" location="VERM!A1" display="Vermont (66/22kV)" xr:uid="{876E370D-EA88-4889-A2DF-BE3769E90690}"/>
    <hyperlink ref="B287" location="WALL!A1" display="Wallaville (66/11kV)" xr:uid="{3C3965B0-F9D7-49DC-9D9C-2BCE696BEFFC}"/>
    <hyperlink ref="B288" location="WAND!A1" display="Wandoan (33/22kV)" xr:uid="{C43D46A6-60AF-40E8-BC50-5C006E4D97E9}"/>
    <hyperlink ref="B290" location="WAEA!A1" display="Warwick East (33/11kV)" xr:uid="{FD50C1D0-022E-4699-A3E5-83E95797D539}"/>
    <hyperlink ref="B291" location="WEBU!A1" display="West Bundaberg (66/11kV)" xr:uid="{07F0B9DF-A889-4B1A-9450-738EC1AAC4EC}"/>
    <hyperlink ref="B292" location="WEDA!A1" display="West Dalby (33/11kV)" xr:uid="{6D20B8E9-0668-42D6-9A40-AD807A7F98B1}"/>
    <hyperlink ref="B293" location="WEMA!A1" display="West Mackay (33/11kV)" xr:uid="{106729DF-9DE0-4909-A5B6-DF382E50F172}"/>
    <hyperlink ref="B294" location="WETO!A1" display="West Toowoomba (33/11kV)" xr:uid="{ABC3E568-3C02-49EF-B179-69E66A2B105F}"/>
    <hyperlink ref="B295" location="WEWA!A1" display="West Warwick (33/11kV)" xr:uid="{787F9DBD-D24F-42B5-AAE1-7D3C66BCABAA}"/>
    <hyperlink ref="B296" location="WINT!A1" display="Winton (66/11kV)" xr:uid="{DD980AA5-2EA3-4F8A-924C-CDC74891014E}"/>
    <hyperlink ref="B297" location="WIRR!A1" display="Wirralie (66/33kV)" xr:uid="{444FA174-F323-4EAB-BE62-1697C735C5C3}"/>
    <hyperlink ref="B298" location="WOOG!A1" display="Woodgate (66/11kV)" xr:uid="{D5EF476C-DBFD-4FA5-83FF-75C56B00C0B7}"/>
    <hyperlink ref="B299" location="WOOD!A1" display="Woodhouse Station (66/11kV)" xr:uid="{894CC97B-9334-43F1-875C-D19A57E77364}"/>
    <hyperlink ref="B300" location="WOSO!A1" display="Woodstock South (66/11kV)" xr:uid="{B87E64A4-8644-43B1-8326-AB64B83CEC6E}"/>
    <hyperlink ref="B301" location="WOOL!A1" display="Woolooga (66/11kV)" xr:uid="{BDC14B80-036C-448B-A755-0503D66635D9}"/>
    <hyperlink ref="B302" location="WOWA!A1" display="Wowan (66/22kV)" xr:uid="{60CB4CCC-022F-4343-A158-93CCCCBD454F}"/>
    <hyperlink ref="B303" location="YARR!A1" display="Yarraman (66/11kV)" xr:uid="{9884E02C-CAD6-4775-9011-F35327A5A833}"/>
    <hyperlink ref="B305" location="YASO!A1" display="Yarranlea South (33/11kV)" xr:uid="{976C9987-D3FF-451F-9717-7C28630ED02B}"/>
    <hyperlink ref="B306" location="YEPP!A1" display="Yeppoon (66/11kV)" xr:uid="{EA9E92A6-B380-4959-957A-1371E3D0A2DD}"/>
    <hyperlink ref="B307" location="Z1553!A1" display="Yeppoon 11/22kv (11/22kV)" xr:uid="{703295A9-EE01-4343-97A0-FE428B7FCFF0}"/>
    <hyperlink ref="B16" location="T072!A1" display="Barcaldine" xr:uid="{1A8E6100-05F6-403C-8924-267BB6886C64}"/>
    <hyperlink ref="B29" location="T130!A1" display="Boat Creek" xr:uid="{0B9E514D-07E8-4B97-8495-57955265F667}"/>
    <hyperlink ref="B34" location="T198!A1" display="Broadlea" xr:uid="{A1867D5E-802A-4DE1-AADE-66155D817ADD}"/>
    <hyperlink ref="B37" location="BUND!A1" display="Bundaberg" xr:uid="{48E602F7-C015-49D9-8294-5AB1CF2B2AC2}"/>
    <hyperlink ref="B57" location="CHIN!A1" display="Chinchilla" xr:uid="{9E09CDF3-578F-47EB-AFE1-BC952B8329AA}"/>
    <hyperlink ref="B59" location="CHUM!A1" display="Chumvale" xr:uid="{89D4E518-3F54-45F8-ADE3-72725457582A}"/>
    <hyperlink ref="B61" location="CLBS!A1" display="Clermont" xr:uid="{432869B4-6C12-463B-8D5C-6D1F991A49E2}"/>
    <hyperlink ref="B66" location="COLU!A1" display="Columboola" xr:uid="{E7FB4ECC-926A-46EC-BBF2-BD3892A0C8FC}"/>
    <hyperlink ref="B79" location="T188!A1" display="Daandine" xr:uid="{54DFFA84-3867-47EA-B35B-A2CE62ECFE62}"/>
    <hyperlink ref="B81" location="T002!A1" display="Dalby East" xr:uid="{A1E951A2-EBF5-4825-A41E-668B24B7B744}"/>
    <hyperlink ref="B104" location="GEOR1!A1" display="Georgetown" xr:uid="{CCE166D3-8510-4BDB-951A-5555D5A21857}"/>
    <hyperlink ref="B108" location="GLNO!A1" display="Gladstone North" xr:uid="{7D9F4FF5-3241-4723-9DC4-47F379BE0C9E}"/>
    <hyperlink ref="B109" location="T019!A1" display="Gladstone South" xr:uid="{E288B0F6-9D95-4A3C-AC09-9A02038CA2F7}"/>
    <hyperlink ref="B119" location="T166!A1" display="Granite Creek" xr:uid="{BB0F4467-4A01-4855-9B8E-5366CB48DE0C}"/>
    <hyperlink ref="B134" location="ISIS!A1" display="Isis" xr:uid="{F1393D94-67BC-440C-802E-07E4651746A9}"/>
    <hyperlink ref="B145" location="KILK!A1" display="Kilkivan" xr:uid="{588B5C51-BBB7-4219-BCC1-3E05D556B3BC}"/>
    <hyperlink ref="B153" location="T159!A1" display="Lakeland" xr:uid="{7026D30D-93AF-44C2-A3C5-FEE9036BBFD6}"/>
    <hyperlink ref="B159" location="T176!A1" display="Louisa Creek" xr:uid="{1FBEECE7-5F33-4F53-94D9-AA1CDBFA1E0A}"/>
    <hyperlink ref="B169" location="MARY!A1" display="Maryborough" xr:uid="{80477A48-19FF-4BE5-8855-C2DE25D9F1B5}"/>
    <hyperlink ref="B182" location="T095!A1" display="Millchester" xr:uid="{4DAB4D4D-17CB-4303-89C6-FD44977E2231}"/>
    <hyperlink ref="B217" location="T189!A1" display="Oakey" xr:uid="{6B70D469-B302-4F12-A4EF-12AF20358C0B}"/>
    <hyperlink ref="B245" location="T163!A1" display="Rolleston" xr:uid="{96DAD871-EFE1-4FB7-8CFC-4E0CB320CD0D}"/>
    <hyperlink ref="B248" location="T083!A1" display="Roma 33kV" xr:uid="{F59A9EAA-DDDF-4EAF-B835-8217CDBFD62A}"/>
    <hyperlink ref="B249" location="ROMA!A1" display="Roma 66kV" xr:uid="{493913E9-2A32-4E6E-BC97-10F3BCF84DF0}"/>
    <hyperlink ref="B266" location="T043!A1" display="South Toowoomba" xr:uid="{0648C14A-B8A2-4221-9EDE-8EDB9B7CE8FF}"/>
    <hyperlink ref="B271" location="STAN!A1" display="Stanthorpe" xr:uid="{7E2B3318-AF1E-41AE-B6A1-4E8497FFCF50}"/>
    <hyperlink ref="B281" location="T116!A1" display="Torrington" xr:uid="{96EE7B75-4BC4-4369-B44F-FE0E93F2D494}"/>
    <hyperlink ref="B286" location="T156!A1" display="Waggamba" xr:uid="{F59B57CE-A74C-445A-AFA7-5A34BD0B8140}"/>
    <hyperlink ref="B289" location="T058!A1" display="Warwick" xr:uid="{E3313106-C843-4692-8B3E-F08E1412D242}"/>
    <hyperlink ref="B304" location="YARA!A1" display="Yarranlea" xr:uid="{EECAF844-84BB-4E25-9E4A-62790ACC2D18}"/>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5" operator="containsText" id="{B6368DBF-53EB-4674-B4E9-E029A93DF274}">
            <xm:f>NOT(ISERROR(SEARCH("No",E7)))</xm:f>
            <xm:f>"No"</xm:f>
            <x14:dxf>
              <fill>
                <patternFill>
                  <bgColor theme="5"/>
                </patternFill>
              </fill>
            </x14:dxf>
          </x14:cfRule>
          <xm:sqref>E7:O307</xm:sqref>
        </x14:conditionalFormatting>
        <x14:conditionalFormatting xmlns:xm="http://schemas.microsoft.com/office/excel/2006/main">
          <x14:cfRule type="containsText" priority="6" operator="containsText" id="{4A6CF7C4-D229-4372-8553-4BD500587FA6}">
            <xm:f>NOT(ISERROR(SEARCH("No",E6)))</xm:f>
            <xm:f>"No"</xm:f>
            <x14:dxf>
              <fill>
                <patternFill>
                  <bgColor theme="5"/>
                </patternFill>
              </fill>
            </x14:dxf>
          </x14:cfRule>
          <xm:sqref>E6:O6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1097</v>
      </c>
      <c r="J3" s="69"/>
      <c r="K3" s="69"/>
      <c r="L3" s="69"/>
      <c r="M3" s="69"/>
      <c r="N3" s="69"/>
      <c r="O3" s="69"/>
      <c r="P3" s="69"/>
      <c r="Q3" s="69"/>
      <c r="R3" s="69"/>
      <c r="S3" s="69"/>
      <c r="V3" s="71" t="s">
        <v>929</v>
      </c>
      <c r="W3" s="69"/>
      <c r="Y3" s="72" t="s">
        <v>1098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1100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16.5</v>
      </c>
      <c r="K26" s="91"/>
      <c r="L26" s="116">
        <v>16.5</v>
      </c>
      <c r="M26" s="91"/>
      <c r="N26" s="116">
        <v>16.5</v>
      </c>
      <c r="O26" s="91"/>
      <c r="P26" s="116">
        <v>16.5</v>
      </c>
      <c r="Q26" s="67"/>
      <c r="R26" s="91"/>
      <c r="S26" s="116">
        <v>16.5</v>
      </c>
      <c r="T26" s="91"/>
      <c r="U26" s="116">
        <v>11</v>
      </c>
      <c r="V26" s="91"/>
      <c r="W26" s="116">
        <v>16.5</v>
      </c>
      <c r="X26" s="67"/>
      <c r="Y26" s="67"/>
      <c r="Z26" s="67"/>
      <c r="AA26" s="91"/>
      <c r="AB26" s="3">
        <v>16.5</v>
      </c>
      <c r="AC26" s="92">
        <v>16.5</v>
      </c>
      <c r="AD26" s="67"/>
      <c r="AE26" s="91"/>
      <c r="AF26" s="4">
        <v>16.5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9</v>
      </c>
      <c r="K28" s="91"/>
      <c r="L28" s="116">
        <v>9.6</v>
      </c>
      <c r="M28" s="91"/>
      <c r="N28" s="116">
        <v>10.3</v>
      </c>
      <c r="O28" s="91"/>
      <c r="P28" s="116">
        <v>10.3</v>
      </c>
      <c r="Q28" s="67"/>
      <c r="R28" s="91"/>
      <c r="S28" s="116">
        <v>10.4</v>
      </c>
      <c r="T28" s="91"/>
      <c r="U28" s="116">
        <v>8.1999999999999993</v>
      </c>
      <c r="V28" s="91"/>
      <c r="W28" s="116">
        <v>8.8000000000000007</v>
      </c>
      <c r="X28" s="67"/>
      <c r="Y28" s="67"/>
      <c r="Z28" s="67"/>
      <c r="AA28" s="91"/>
      <c r="AB28" s="3">
        <v>9.4</v>
      </c>
      <c r="AC28" s="92">
        <v>9.5</v>
      </c>
      <c r="AD28" s="67"/>
      <c r="AE28" s="91"/>
      <c r="AF28" s="4">
        <v>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0.95299999999999996</v>
      </c>
      <c r="K31" s="91"/>
      <c r="L31" s="118">
        <v>0.95299999999999996</v>
      </c>
      <c r="M31" s="91"/>
      <c r="N31" s="118">
        <v>0.95299999999999996</v>
      </c>
      <c r="O31" s="91"/>
      <c r="P31" s="118">
        <v>0.95299999999999996</v>
      </c>
      <c r="Q31" s="67"/>
      <c r="R31" s="91"/>
      <c r="S31" s="118">
        <v>0.95299999999999996</v>
      </c>
      <c r="T31" s="91"/>
      <c r="U31" s="118">
        <v>0.97799999999999998</v>
      </c>
      <c r="V31" s="91"/>
      <c r="W31" s="118">
        <v>0.97799999999999998</v>
      </c>
      <c r="X31" s="67"/>
      <c r="Y31" s="67"/>
      <c r="Z31" s="67"/>
      <c r="AA31" s="91"/>
      <c r="AB31" s="7">
        <v>0.97799999999999998</v>
      </c>
      <c r="AC31" s="96">
        <v>0.97799999999999998</v>
      </c>
      <c r="AD31" s="67"/>
      <c r="AE31" s="91"/>
      <c r="AF31" s="8">
        <v>0.97799999999999998</v>
      </c>
    </row>
    <row r="32" spans="4:32" ht="13.15" customHeight="1" x14ac:dyDescent="0.25">
      <c r="E32" s="93" t="s">
        <v>40</v>
      </c>
      <c r="F32" s="67"/>
      <c r="G32" s="67"/>
      <c r="H32" s="67"/>
      <c r="I32" s="94"/>
      <c r="J32" s="116">
        <v>11.5</v>
      </c>
      <c r="K32" s="91"/>
      <c r="L32" s="116">
        <v>11.5</v>
      </c>
      <c r="M32" s="91"/>
      <c r="N32" s="116">
        <v>11.5</v>
      </c>
      <c r="O32" s="91"/>
      <c r="P32" s="116">
        <v>11.5</v>
      </c>
      <c r="Q32" s="67"/>
      <c r="R32" s="91"/>
      <c r="S32" s="116">
        <v>11.5</v>
      </c>
      <c r="T32" s="91"/>
      <c r="U32" s="116">
        <v>6</v>
      </c>
      <c r="V32" s="91"/>
      <c r="W32" s="116">
        <v>12</v>
      </c>
      <c r="X32" s="67"/>
      <c r="Y32" s="67"/>
      <c r="Z32" s="67"/>
      <c r="AA32" s="91"/>
      <c r="AB32" s="3">
        <v>12</v>
      </c>
      <c r="AC32" s="92">
        <v>12</v>
      </c>
      <c r="AD32" s="67"/>
      <c r="AE32" s="91"/>
      <c r="AF32" s="4">
        <v>12</v>
      </c>
    </row>
    <row r="33" spans="5:32" ht="13.15" customHeight="1" x14ac:dyDescent="0.25">
      <c r="E33" s="97" t="s">
        <v>44</v>
      </c>
      <c r="F33" s="67"/>
      <c r="G33" s="67"/>
      <c r="H33" s="67"/>
      <c r="I33" s="94"/>
      <c r="J33" s="119">
        <v>8.4</v>
      </c>
      <c r="K33" s="91"/>
      <c r="L33" s="119">
        <v>9.1</v>
      </c>
      <c r="M33" s="91"/>
      <c r="N33" s="119">
        <v>9.8000000000000007</v>
      </c>
      <c r="O33" s="91"/>
      <c r="P33" s="119">
        <v>9.8000000000000007</v>
      </c>
      <c r="Q33" s="67"/>
      <c r="R33" s="91"/>
      <c r="S33" s="119">
        <v>9.8000000000000007</v>
      </c>
      <c r="T33" s="91"/>
      <c r="U33" s="119">
        <v>7.9</v>
      </c>
      <c r="V33" s="91"/>
      <c r="W33" s="119">
        <v>8.4</v>
      </c>
      <c r="X33" s="67"/>
      <c r="Y33" s="67"/>
      <c r="Z33" s="67"/>
      <c r="AA33" s="91"/>
      <c r="AB33" s="9">
        <v>9.1</v>
      </c>
      <c r="AC33" s="98">
        <v>9.1</v>
      </c>
      <c r="AD33" s="67"/>
      <c r="AE33" s="91"/>
      <c r="AF33" s="10">
        <v>9.1999999999999993</v>
      </c>
    </row>
    <row r="34" spans="5:32" ht="20.25" customHeight="1" x14ac:dyDescent="0.25">
      <c r="E34" s="93" t="s">
        <v>948</v>
      </c>
      <c r="F34" s="67"/>
      <c r="G34" s="67"/>
      <c r="H34" s="67"/>
      <c r="I34" s="94"/>
      <c r="J34" s="117">
        <v>0.4</v>
      </c>
      <c r="K34" s="91"/>
      <c r="L34" s="117">
        <v>0.5</v>
      </c>
      <c r="M34" s="91"/>
      <c r="N34" s="117">
        <v>0.5</v>
      </c>
      <c r="O34" s="91"/>
      <c r="P34" s="117">
        <v>0.5</v>
      </c>
      <c r="Q34" s="67"/>
      <c r="R34" s="91"/>
      <c r="S34" s="117">
        <v>0.5</v>
      </c>
      <c r="T34" s="91"/>
      <c r="U34" s="117">
        <v>0.4</v>
      </c>
      <c r="V34" s="91"/>
      <c r="W34" s="117">
        <v>0.4</v>
      </c>
      <c r="X34" s="67"/>
      <c r="Y34" s="67"/>
      <c r="Z34" s="67"/>
      <c r="AA34" s="91"/>
      <c r="AB34" s="5">
        <v>0.5</v>
      </c>
      <c r="AC34" s="95">
        <v>0.5</v>
      </c>
      <c r="AD34" s="67"/>
      <c r="AE34" s="91"/>
      <c r="AF34" s="6">
        <v>0.5</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7"/>
      <c r="K36" s="91"/>
      <c r="L36" s="117"/>
      <c r="M36" s="91"/>
      <c r="N36" s="117"/>
      <c r="O36" s="91"/>
      <c r="P36" s="117"/>
      <c r="Q36" s="67"/>
      <c r="R36" s="91"/>
      <c r="S36" s="117"/>
      <c r="T36" s="91"/>
      <c r="U36" s="116">
        <v>1.9</v>
      </c>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0.5</v>
      </c>
      <c r="K39" s="91"/>
      <c r="L39" s="116">
        <v>0.5</v>
      </c>
      <c r="M39" s="91"/>
      <c r="N39" s="116">
        <v>0.5</v>
      </c>
      <c r="O39" s="91"/>
      <c r="P39" s="116">
        <v>0.5</v>
      </c>
      <c r="Q39" s="67"/>
      <c r="R39" s="91"/>
      <c r="S39" s="116">
        <v>0.5</v>
      </c>
      <c r="T39" s="91"/>
      <c r="U39" s="116">
        <v>0.5</v>
      </c>
      <c r="V39" s="91"/>
      <c r="W39" s="116">
        <v>0.5</v>
      </c>
      <c r="X39" s="67"/>
      <c r="Y39" s="67"/>
      <c r="Z39" s="67"/>
      <c r="AA39" s="91"/>
      <c r="AB39" s="3">
        <v>0.5</v>
      </c>
      <c r="AC39" s="92">
        <v>0.5</v>
      </c>
      <c r="AD39" s="67"/>
      <c r="AE39" s="91"/>
      <c r="AF39" s="4">
        <v>0.5</v>
      </c>
    </row>
    <row r="40" spans="5:32" x14ac:dyDescent="0.25">
      <c r="E40" s="93" t="s">
        <v>73</v>
      </c>
      <c r="F40" s="67"/>
      <c r="G40" s="67"/>
      <c r="H40" s="67"/>
      <c r="I40" s="94"/>
      <c r="J40" s="116">
        <v>12.5</v>
      </c>
      <c r="K40" s="91"/>
      <c r="L40" s="116">
        <v>12.5</v>
      </c>
      <c r="M40" s="91"/>
      <c r="N40" s="116">
        <v>12.5</v>
      </c>
      <c r="O40" s="91"/>
      <c r="P40" s="116">
        <v>12.5</v>
      </c>
      <c r="Q40" s="67"/>
      <c r="R40" s="91"/>
      <c r="S40" s="116">
        <v>12.5</v>
      </c>
      <c r="T40" s="91"/>
      <c r="U40" s="116">
        <v>12.5</v>
      </c>
      <c r="V40" s="91"/>
      <c r="W40" s="116">
        <v>12.5</v>
      </c>
      <c r="X40" s="67"/>
      <c r="Y40" s="67"/>
      <c r="Z40" s="67"/>
      <c r="AA40" s="91"/>
      <c r="AB40" s="3">
        <v>12.5</v>
      </c>
      <c r="AC40" s="92">
        <v>12.5</v>
      </c>
      <c r="AD40" s="67"/>
      <c r="AE40" s="91"/>
      <c r="AF40" s="4">
        <v>12.5</v>
      </c>
    </row>
    <row r="41" spans="5:32" x14ac:dyDescent="0.25">
      <c r="E41" s="93" t="s">
        <v>77</v>
      </c>
      <c r="F41" s="67"/>
      <c r="G41" s="67"/>
      <c r="H41" s="67"/>
      <c r="I41" s="94"/>
      <c r="J41" s="116">
        <v>0</v>
      </c>
      <c r="K41" s="91"/>
      <c r="L41" s="116">
        <v>0</v>
      </c>
      <c r="M41" s="91"/>
      <c r="N41" s="116">
        <v>0</v>
      </c>
      <c r="O41" s="91"/>
      <c r="P41" s="116">
        <v>0</v>
      </c>
      <c r="Q41" s="67"/>
      <c r="R41" s="91"/>
      <c r="S41" s="116">
        <v>0</v>
      </c>
      <c r="T41" s="91"/>
      <c r="U41" s="116">
        <v>1.6000000238418599</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c r="K43" s="129"/>
      <c r="L43" s="128"/>
      <c r="M43" s="129"/>
      <c r="N43" s="128"/>
      <c r="O43" s="129"/>
      <c r="P43" s="128"/>
      <c r="Q43" s="130"/>
      <c r="R43" s="129"/>
      <c r="S43" s="128"/>
      <c r="T43" s="129"/>
      <c r="U43" s="131"/>
      <c r="V43" s="132"/>
      <c r="W43" s="128"/>
      <c r="X43" s="130"/>
      <c r="Y43" s="130"/>
      <c r="Z43" s="130"/>
      <c r="AA43" s="129"/>
      <c r="AB43" s="20"/>
      <c r="AC43" s="128"/>
      <c r="AD43" s="130"/>
      <c r="AE43" s="129"/>
      <c r="AF43" s="21"/>
    </row>
    <row r="44" spans="5:32" ht="22.5" customHeight="1" x14ac:dyDescent="0.25">
      <c r="E44" s="99" t="s">
        <v>85</v>
      </c>
      <c r="F44" s="100"/>
      <c r="G44" s="100"/>
      <c r="H44" s="100"/>
      <c r="I44" s="101"/>
      <c r="J44" s="128"/>
      <c r="K44" s="129"/>
      <c r="L44" s="128"/>
      <c r="M44" s="129"/>
      <c r="N44" s="128"/>
      <c r="O44" s="129"/>
      <c r="P44" s="128"/>
      <c r="Q44" s="130"/>
      <c r="R44" s="129"/>
      <c r="S44" s="128"/>
      <c r="T44" s="129"/>
      <c r="U44" s="128"/>
      <c r="V44" s="129"/>
      <c r="W44" s="128"/>
      <c r="X44" s="130"/>
      <c r="Y44" s="130"/>
      <c r="Z44" s="130"/>
      <c r="AA44" s="129"/>
      <c r="AB44" s="20"/>
      <c r="AC44" s="128"/>
      <c r="AD44" s="130"/>
      <c r="AE44" s="129"/>
      <c r="AF44" s="21"/>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X8df6qWVHEEBuTg5GqIs0+E7cZKSXTX0jwFCSVweABCnip/yMaTFi5byTk5wi12dLzq3fbhzNkZGPl8GMTvmg==" saltValue="4pu049FtjwAXAwXjqtLSa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5E4190D2-F992-4B60-84CB-8EE1D924E23B}"/>
    <hyperlink ref="E53" location="INDEX!A1" display="Return to Index" xr:uid="{A69C6EC4-9A24-4A8A-A62A-EA1F1F37040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BROX - Broxburn (33/11kV)</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2135</v>
      </c>
      <c r="J3" s="69"/>
      <c r="K3" s="69"/>
      <c r="L3" s="69"/>
      <c r="M3" s="69"/>
      <c r="N3" s="69"/>
      <c r="O3" s="69"/>
      <c r="P3" s="69"/>
      <c r="Q3" s="69"/>
      <c r="R3" s="69"/>
      <c r="S3" s="69"/>
      <c r="V3" s="71" t="s">
        <v>929</v>
      </c>
      <c r="W3" s="69"/>
      <c r="Y3" s="72" t="s">
        <v>2136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2137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9.4</v>
      </c>
      <c r="K26" s="91"/>
      <c r="L26" s="116">
        <v>9.4</v>
      </c>
      <c r="M26" s="91"/>
      <c r="N26" s="116">
        <v>9.4</v>
      </c>
      <c r="O26" s="91"/>
      <c r="P26" s="116">
        <v>9.4</v>
      </c>
      <c r="Q26" s="67"/>
      <c r="R26" s="91"/>
      <c r="S26" s="116">
        <v>9.4</v>
      </c>
      <c r="T26" s="91"/>
      <c r="U26" s="116">
        <v>10.3</v>
      </c>
      <c r="V26" s="91"/>
      <c r="W26" s="116">
        <v>10.3</v>
      </c>
      <c r="X26" s="67"/>
      <c r="Y26" s="67"/>
      <c r="Z26" s="67"/>
      <c r="AA26" s="91"/>
      <c r="AB26" s="3">
        <v>10.3</v>
      </c>
      <c r="AC26" s="92">
        <v>10.3</v>
      </c>
      <c r="AD26" s="67"/>
      <c r="AE26" s="91"/>
      <c r="AF26" s="4">
        <v>10.3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6.9</v>
      </c>
      <c r="K28" s="91"/>
      <c r="L28" s="116">
        <v>7</v>
      </c>
      <c r="M28" s="91"/>
      <c r="N28" s="116">
        <v>7</v>
      </c>
      <c r="O28" s="91"/>
      <c r="P28" s="116">
        <v>7.1</v>
      </c>
      <c r="Q28" s="67"/>
      <c r="R28" s="91"/>
      <c r="S28" s="116">
        <v>7</v>
      </c>
      <c r="T28" s="91"/>
      <c r="U28" s="116">
        <v>5.3</v>
      </c>
      <c r="V28" s="91"/>
      <c r="W28" s="116">
        <v>5.3</v>
      </c>
      <c r="X28" s="67"/>
      <c r="Y28" s="67"/>
      <c r="Z28" s="67"/>
      <c r="AA28" s="91"/>
      <c r="AB28" s="3">
        <v>5.3</v>
      </c>
      <c r="AC28" s="92">
        <v>5.3</v>
      </c>
      <c r="AD28" s="67"/>
      <c r="AE28" s="91"/>
      <c r="AF28" s="4">
        <v>5.4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0.94899999999999995</v>
      </c>
      <c r="K31" s="91"/>
      <c r="L31" s="118">
        <v>0.94799999999999995</v>
      </c>
      <c r="M31" s="91"/>
      <c r="N31" s="118">
        <v>0.94799999999999995</v>
      </c>
      <c r="O31" s="91"/>
      <c r="P31" s="118">
        <v>0.94799999999999995</v>
      </c>
      <c r="Q31" s="67"/>
      <c r="R31" s="91"/>
      <c r="S31" s="118">
        <v>0.94799999999999995</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6.6</v>
      </c>
      <c r="K33" s="91"/>
      <c r="L33" s="119">
        <v>6.6</v>
      </c>
      <c r="M33" s="91"/>
      <c r="N33" s="119">
        <v>6.6</v>
      </c>
      <c r="O33" s="91"/>
      <c r="P33" s="119">
        <v>6.7</v>
      </c>
      <c r="Q33" s="67"/>
      <c r="R33" s="91"/>
      <c r="S33" s="119">
        <v>6.6</v>
      </c>
      <c r="T33" s="91"/>
      <c r="U33" s="119">
        <v>5.0999999999999996</v>
      </c>
      <c r="V33" s="91"/>
      <c r="W33" s="119">
        <v>5.0999999999999996</v>
      </c>
      <c r="X33" s="67"/>
      <c r="Y33" s="67"/>
      <c r="Z33" s="67"/>
      <c r="AA33" s="91"/>
      <c r="AB33" s="9">
        <v>5.0999999999999996</v>
      </c>
      <c r="AC33" s="98">
        <v>5.0999999999999996</v>
      </c>
      <c r="AD33" s="67"/>
      <c r="AE33" s="91"/>
      <c r="AF33" s="10">
        <v>5.2</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2139</v>
      </c>
      <c r="K35" s="91"/>
      <c r="L35" s="117" t="s">
        <v>2139</v>
      </c>
      <c r="M35" s="91"/>
      <c r="N35" s="117" t="s">
        <v>2139</v>
      </c>
      <c r="O35" s="91"/>
      <c r="P35" s="117" t="s">
        <v>2139</v>
      </c>
      <c r="Q35" s="67"/>
      <c r="R35" s="91"/>
      <c r="S35" s="117" t="s">
        <v>2139</v>
      </c>
      <c r="T35" s="91"/>
      <c r="U35" s="117" t="s">
        <v>2139</v>
      </c>
      <c r="V35" s="91"/>
      <c r="W35" s="117" t="s">
        <v>2139</v>
      </c>
      <c r="X35" s="67"/>
      <c r="Y35" s="67"/>
      <c r="Z35" s="67"/>
      <c r="AA35" s="91"/>
      <c r="AB35" s="5" t="s">
        <v>2139</v>
      </c>
      <c r="AC35" s="95" t="s">
        <v>2139</v>
      </c>
      <c r="AD35" s="67"/>
      <c r="AE35" s="91"/>
      <c r="AF35" s="6" t="s">
        <v>2139</v>
      </c>
    </row>
    <row r="36" spans="5:32" ht="13.15" customHeight="1" x14ac:dyDescent="0.25">
      <c r="E36" s="93" t="s">
        <v>56</v>
      </c>
      <c r="F36" s="67"/>
      <c r="G36" s="67"/>
      <c r="H36" s="67"/>
      <c r="I36" s="94"/>
      <c r="J36" s="116">
        <v>6.6</v>
      </c>
      <c r="K36" s="91"/>
      <c r="L36" s="116">
        <v>6.6</v>
      </c>
      <c r="M36" s="91"/>
      <c r="N36" s="116">
        <v>6.6</v>
      </c>
      <c r="O36" s="91"/>
      <c r="P36" s="116">
        <v>6.7</v>
      </c>
      <c r="Q36" s="67"/>
      <c r="R36" s="91"/>
      <c r="S36" s="116">
        <v>6.6</v>
      </c>
      <c r="T36" s="91"/>
      <c r="U36" s="116">
        <v>5.0999999999999996</v>
      </c>
      <c r="V36" s="91"/>
      <c r="W36" s="116">
        <v>5.0999999999999996</v>
      </c>
      <c r="X36" s="67"/>
      <c r="Y36" s="67"/>
      <c r="Z36" s="67"/>
      <c r="AA36" s="91"/>
      <c r="AB36" s="3">
        <v>5.0999999999999996</v>
      </c>
      <c r="AC36" s="92">
        <v>5.0999999999999996</v>
      </c>
      <c r="AD36" s="67"/>
      <c r="AE36" s="91"/>
      <c r="AF36" s="4">
        <v>5.2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7.5</v>
      </c>
      <c r="K43" s="103"/>
      <c r="L43" s="102">
        <v>7.5</v>
      </c>
      <c r="M43" s="103"/>
      <c r="N43" s="102">
        <v>7.5</v>
      </c>
      <c r="O43" s="103"/>
      <c r="P43" s="102">
        <v>7.5</v>
      </c>
      <c r="Q43" s="100"/>
      <c r="R43" s="103"/>
      <c r="S43" s="102">
        <v>7.5</v>
      </c>
      <c r="T43" s="103"/>
      <c r="U43" s="113">
        <v>7.5</v>
      </c>
      <c r="V43" s="114"/>
      <c r="W43" s="102">
        <v>7.5</v>
      </c>
      <c r="X43" s="100"/>
      <c r="Y43" s="100"/>
      <c r="Z43" s="100"/>
      <c r="AA43" s="103"/>
      <c r="AB43" s="18">
        <v>7.5</v>
      </c>
      <c r="AC43" s="102">
        <v>7.5</v>
      </c>
      <c r="AD43" s="100"/>
      <c r="AE43" s="103"/>
      <c r="AF43" s="19">
        <v>7.5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auOnO5YW3j5rrITkVd8ww4WKwHTUGf6+dN1UlLzbU2Q0v2Wp1H2MqRMdM9blib1c2mb4t4AbrBTU6HLeVy8Hw==" saltValue="iZa+enujhS/zpuV3vCrmI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3B3742E-F503-4F9D-B6DC-C589BA24FE47}"/>
    <hyperlink ref="E53" location="INDEX!A1" display="Return to Index" xr:uid="{743AC4F7-8F09-4CE3-B321-00116983792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Z1313 - Charleville 11kV (66/11kV)</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2140</v>
      </c>
      <c r="J3" s="69"/>
      <c r="K3" s="69"/>
      <c r="L3" s="69"/>
      <c r="M3" s="69"/>
      <c r="N3" s="69"/>
      <c r="O3" s="69"/>
      <c r="P3" s="69"/>
      <c r="Q3" s="69"/>
      <c r="R3" s="69"/>
      <c r="S3" s="69"/>
      <c r="V3" s="71" t="s">
        <v>929</v>
      </c>
      <c r="W3" s="69"/>
      <c r="Y3" s="72" t="s">
        <v>2136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2141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9.3000000000000007</v>
      </c>
      <c r="K26" s="91"/>
      <c r="L26" s="116">
        <v>9.3000000000000007</v>
      </c>
      <c r="M26" s="91"/>
      <c r="N26" s="116">
        <v>9.3000000000000007</v>
      </c>
      <c r="O26" s="91"/>
      <c r="P26" s="116">
        <v>9.3000000000000007</v>
      </c>
      <c r="Q26" s="67"/>
      <c r="R26" s="91"/>
      <c r="S26" s="116">
        <v>9.3000000000000007</v>
      </c>
      <c r="T26" s="91"/>
      <c r="U26" s="116">
        <v>9.3000000000000007</v>
      </c>
      <c r="V26" s="91"/>
      <c r="W26" s="116">
        <v>9.3000000000000007</v>
      </c>
      <c r="X26" s="67"/>
      <c r="Y26" s="67"/>
      <c r="Z26" s="67"/>
      <c r="AA26" s="91"/>
      <c r="AB26" s="3">
        <v>9.3000000000000007</v>
      </c>
      <c r="AC26" s="92">
        <v>9.3000000000000007</v>
      </c>
      <c r="AD26" s="67"/>
      <c r="AE26" s="91"/>
      <c r="AF26" s="4">
        <v>9.3000000000000007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5.9</v>
      </c>
      <c r="K28" s="91"/>
      <c r="L28" s="116">
        <v>6</v>
      </c>
      <c r="M28" s="91"/>
      <c r="N28" s="116">
        <v>6</v>
      </c>
      <c r="O28" s="91"/>
      <c r="P28" s="116">
        <v>6</v>
      </c>
      <c r="Q28" s="67"/>
      <c r="R28" s="91"/>
      <c r="S28" s="116">
        <v>6</v>
      </c>
      <c r="T28" s="91"/>
      <c r="U28" s="116">
        <v>4.2</v>
      </c>
      <c r="V28" s="91"/>
      <c r="W28" s="116">
        <v>4.2</v>
      </c>
      <c r="X28" s="67"/>
      <c r="Y28" s="67"/>
      <c r="Z28" s="67"/>
      <c r="AA28" s="91"/>
      <c r="AB28" s="3">
        <v>4.2</v>
      </c>
      <c r="AC28" s="92">
        <v>4.2</v>
      </c>
      <c r="AD28" s="67"/>
      <c r="AE28" s="91"/>
      <c r="AF28" s="4">
        <v>4.2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0.92600000000000005</v>
      </c>
      <c r="K31" s="91"/>
      <c r="L31" s="118">
        <v>0.92600000000000005</v>
      </c>
      <c r="M31" s="91"/>
      <c r="N31" s="118">
        <v>0.92600000000000005</v>
      </c>
      <c r="O31" s="91"/>
      <c r="P31" s="118">
        <v>0.92600000000000005</v>
      </c>
      <c r="Q31" s="67"/>
      <c r="R31" s="91"/>
      <c r="S31" s="118">
        <v>0.92600000000000005</v>
      </c>
      <c r="T31" s="91"/>
      <c r="U31" s="118">
        <v>0.99299999999999999</v>
      </c>
      <c r="V31" s="91"/>
      <c r="W31" s="118">
        <v>0.99299999999999999</v>
      </c>
      <c r="X31" s="67"/>
      <c r="Y31" s="67"/>
      <c r="Z31" s="67"/>
      <c r="AA31" s="91"/>
      <c r="AB31" s="7">
        <v>0.99299999999999999</v>
      </c>
      <c r="AC31" s="96">
        <v>0.99299999999999999</v>
      </c>
      <c r="AD31" s="67"/>
      <c r="AE31" s="91"/>
      <c r="AF31" s="8">
        <v>0.99299999999999999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5.5</v>
      </c>
      <c r="K33" s="91"/>
      <c r="L33" s="119">
        <v>5.5</v>
      </c>
      <c r="M33" s="91"/>
      <c r="N33" s="119">
        <v>5.5</v>
      </c>
      <c r="O33" s="91"/>
      <c r="P33" s="119">
        <v>5.5</v>
      </c>
      <c r="Q33" s="67"/>
      <c r="R33" s="91"/>
      <c r="S33" s="119">
        <v>5.5</v>
      </c>
      <c r="T33" s="91"/>
      <c r="U33" s="119">
        <v>4</v>
      </c>
      <c r="V33" s="91"/>
      <c r="W33" s="119">
        <v>4</v>
      </c>
      <c r="X33" s="67"/>
      <c r="Y33" s="67"/>
      <c r="Z33" s="67"/>
      <c r="AA33" s="91"/>
      <c r="AB33" s="9">
        <v>4</v>
      </c>
      <c r="AC33" s="98">
        <v>4</v>
      </c>
      <c r="AD33" s="67"/>
      <c r="AE33" s="91"/>
      <c r="AF33" s="10">
        <v>4.0999999999999996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1316</v>
      </c>
      <c r="K35" s="91"/>
      <c r="L35" s="117" t="s">
        <v>1316</v>
      </c>
      <c r="M35" s="91"/>
      <c r="N35" s="117" t="s">
        <v>1316</v>
      </c>
      <c r="O35" s="91"/>
      <c r="P35" s="117" t="s">
        <v>1316</v>
      </c>
      <c r="Q35" s="67"/>
      <c r="R35" s="91"/>
      <c r="S35" s="117" t="s">
        <v>1316</v>
      </c>
      <c r="T35" s="91"/>
      <c r="U35" s="117" t="s">
        <v>1316</v>
      </c>
      <c r="V35" s="91"/>
      <c r="W35" s="117" t="s">
        <v>1316</v>
      </c>
      <c r="X35" s="67"/>
      <c r="Y35" s="67"/>
      <c r="Z35" s="67"/>
      <c r="AA35" s="91"/>
      <c r="AB35" s="5" t="s">
        <v>1316</v>
      </c>
      <c r="AC35" s="95" t="s">
        <v>1316</v>
      </c>
      <c r="AD35" s="67"/>
      <c r="AE35" s="91"/>
      <c r="AF35" s="6" t="s">
        <v>1316</v>
      </c>
    </row>
    <row r="36" spans="5:32" ht="13.15" customHeight="1" x14ac:dyDescent="0.25">
      <c r="E36" s="93" t="s">
        <v>56</v>
      </c>
      <c r="F36" s="67"/>
      <c r="G36" s="67"/>
      <c r="H36" s="67"/>
      <c r="I36" s="94"/>
      <c r="J36" s="116">
        <v>5.5</v>
      </c>
      <c r="K36" s="91"/>
      <c r="L36" s="116">
        <v>5.5</v>
      </c>
      <c r="M36" s="91"/>
      <c r="N36" s="116">
        <v>5.5</v>
      </c>
      <c r="O36" s="91"/>
      <c r="P36" s="116">
        <v>5.5</v>
      </c>
      <c r="Q36" s="67"/>
      <c r="R36" s="91"/>
      <c r="S36" s="116">
        <v>5.5</v>
      </c>
      <c r="T36" s="91"/>
      <c r="U36" s="116">
        <v>4</v>
      </c>
      <c r="V36" s="91"/>
      <c r="W36" s="116">
        <v>4</v>
      </c>
      <c r="X36" s="67"/>
      <c r="Y36" s="67"/>
      <c r="Z36" s="67"/>
      <c r="AA36" s="91"/>
      <c r="AB36" s="3">
        <v>4</v>
      </c>
      <c r="AC36" s="92">
        <v>4</v>
      </c>
      <c r="AD36" s="67"/>
      <c r="AE36" s="91"/>
      <c r="AF36" s="4">
        <v>4.0999999999999996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7.5</v>
      </c>
      <c r="K43" s="103"/>
      <c r="L43" s="102">
        <v>7.5</v>
      </c>
      <c r="M43" s="103"/>
      <c r="N43" s="102">
        <v>7.5</v>
      </c>
      <c r="O43" s="103"/>
      <c r="P43" s="102">
        <v>7.5</v>
      </c>
      <c r="Q43" s="100"/>
      <c r="R43" s="103"/>
      <c r="S43" s="102">
        <v>7.5</v>
      </c>
      <c r="T43" s="103"/>
      <c r="U43" s="113">
        <v>7.5</v>
      </c>
      <c r="V43" s="114"/>
      <c r="W43" s="102">
        <v>7.5</v>
      </c>
      <c r="X43" s="100"/>
      <c r="Y43" s="100"/>
      <c r="Z43" s="100"/>
      <c r="AA43" s="103"/>
      <c r="AB43" s="18">
        <v>7.5</v>
      </c>
      <c r="AC43" s="102">
        <v>7.5</v>
      </c>
      <c r="AD43" s="100"/>
      <c r="AE43" s="103"/>
      <c r="AF43" s="19">
        <v>7.5</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cJCMJzB++JDfvUSrYo7slEu0Y39ofX/Hqk+hXrTMoxP27l49i8CUnwzCz7si28NMM6eWsan1+6j4jY1W6hlBg==" saltValue="7TWmtm9DdIob8ujSniNUC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4637535-5A90-4714-9E4E-791906851F82}"/>
    <hyperlink ref="E53" location="INDEX!A1" display="Return to Index" xr:uid="{0A2A248A-D909-45E3-ADE0-9B0FF1BBA8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Z1314 - Charleville 22kV (66/22kV)</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2144</v>
      </c>
      <c r="J3" s="69"/>
      <c r="K3" s="69"/>
      <c r="L3" s="69"/>
      <c r="M3" s="69"/>
      <c r="N3" s="69"/>
      <c r="O3" s="69"/>
      <c r="P3" s="69"/>
      <c r="Q3" s="69"/>
      <c r="R3" s="69"/>
      <c r="S3" s="69"/>
      <c r="V3" s="71" t="s">
        <v>929</v>
      </c>
      <c r="W3" s="69"/>
      <c r="Y3" s="72" t="s">
        <v>2145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2146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v>
      </c>
      <c r="K26" s="91"/>
      <c r="L26" s="116">
        <v>5.6</v>
      </c>
      <c r="M26" s="91"/>
      <c r="N26" s="116">
        <v>5.6</v>
      </c>
      <c r="O26" s="91"/>
      <c r="P26" s="116">
        <v>5.6</v>
      </c>
      <c r="Q26" s="67"/>
      <c r="R26" s="91"/>
      <c r="S26" s="116">
        <v>5.6</v>
      </c>
      <c r="T26" s="91"/>
      <c r="U26" s="116">
        <v>6.9</v>
      </c>
      <c r="V26" s="91"/>
      <c r="W26" s="116">
        <v>6.9</v>
      </c>
      <c r="X26" s="67"/>
      <c r="Y26" s="67"/>
      <c r="Z26" s="67"/>
      <c r="AA26" s="91"/>
      <c r="AB26" s="3">
        <v>6.9</v>
      </c>
      <c r="AC26" s="92">
        <v>6.9</v>
      </c>
      <c r="AD26" s="67"/>
      <c r="AE26" s="91"/>
      <c r="AF26" s="4">
        <v>6.9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2.7</v>
      </c>
      <c r="K28" s="91"/>
      <c r="L28" s="116">
        <v>2.7</v>
      </c>
      <c r="M28" s="91"/>
      <c r="N28" s="116">
        <v>2.7</v>
      </c>
      <c r="O28" s="91"/>
      <c r="P28" s="116">
        <v>2.7</v>
      </c>
      <c r="Q28" s="67"/>
      <c r="R28" s="91"/>
      <c r="S28" s="116">
        <v>2.7</v>
      </c>
      <c r="T28" s="91"/>
      <c r="U28" s="116">
        <v>2.5</v>
      </c>
      <c r="V28" s="91"/>
      <c r="W28" s="116">
        <v>2.5</v>
      </c>
      <c r="X28" s="67"/>
      <c r="Y28" s="67"/>
      <c r="Z28" s="67"/>
      <c r="AA28" s="91"/>
      <c r="AB28" s="3">
        <v>2.5</v>
      </c>
      <c r="AC28" s="92">
        <v>2.5</v>
      </c>
      <c r="AD28" s="67"/>
      <c r="AE28" s="91"/>
      <c r="AF28" s="4">
        <v>2.5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v>
      </c>
      <c r="K31" s="91"/>
      <c r="L31" s="118">
        <v>0.96</v>
      </c>
      <c r="M31" s="91"/>
      <c r="N31" s="118">
        <v>0.96</v>
      </c>
      <c r="O31" s="91"/>
      <c r="P31" s="118">
        <v>0.96</v>
      </c>
      <c r="Q31" s="67"/>
      <c r="R31" s="91"/>
      <c r="S31" s="118">
        <v>0.96</v>
      </c>
      <c r="T31" s="91"/>
      <c r="U31" s="118">
        <v>0.90800000000000003</v>
      </c>
      <c r="V31" s="91"/>
      <c r="W31" s="118">
        <v>0.90800000000000003</v>
      </c>
      <c r="X31" s="67"/>
      <c r="Y31" s="67"/>
      <c r="Z31" s="67"/>
      <c r="AA31" s="91"/>
      <c r="AB31" s="7">
        <v>0.90800000000000003</v>
      </c>
      <c r="AC31" s="96">
        <v>0.90800000000000003</v>
      </c>
      <c r="AD31" s="67"/>
      <c r="AE31" s="91"/>
      <c r="AF31" s="8">
        <v>0.90800000000000003</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2.6</v>
      </c>
      <c r="K33" s="91"/>
      <c r="L33" s="119">
        <v>2.6</v>
      </c>
      <c r="M33" s="91"/>
      <c r="N33" s="119">
        <v>2.6</v>
      </c>
      <c r="O33" s="91"/>
      <c r="P33" s="119">
        <v>2.5</v>
      </c>
      <c r="Q33" s="67"/>
      <c r="R33" s="91"/>
      <c r="S33" s="119">
        <v>2.5</v>
      </c>
      <c r="T33" s="91"/>
      <c r="U33" s="119">
        <v>2.4</v>
      </c>
      <c r="V33" s="91"/>
      <c r="W33" s="119">
        <v>2.4</v>
      </c>
      <c r="X33" s="67"/>
      <c r="Y33" s="67"/>
      <c r="Z33" s="67"/>
      <c r="AA33" s="91"/>
      <c r="AB33" s="9">
        <v>2.4</v>
      </c>
      <c r="AC33" s="98">
        <v>2.4</v>
      </c>
      <c r="AD33" s="67"/>
      <c r="AE33" s="91"/>
      <c r="AF33" s="10">
        <v>2.4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2000</v>
      </c>
      <c r="K35" s="91"/>
      <c r="L35" s="117" t="s">
        <v>2000</v>
      </c>
      <c r="M35" s="91"/>
      <c r="N35" s="117" t="s">
        <v>2000</v>
      </c>
      <c r="O35" s="91"/>
      <c r="P35" s="117" t="s">
        <v>2000</v>
      </c>
      <c r="Q35" s="67"/>
      <c r="R35" s="91"/>
      <c r="S35" s="117" t="s">
        <v>2000</v>
      </c>
      <c r="T35" s="91"/>
      <c r="U35" s="117" t="s">
        <v>2000</v>
      </c>
      <c r="V35" s="91"/>
      <c r="W35" s="117" t="s">
        <v>2000</v>
      </c>
      <c r="X35" s="67"/>
      <c r="Y35" s="67"/>
      <c r="Z35" s="67"/>
      <c r="AA35" s="91"/>
      <c r="AB35" s="5" t="s">
        <v>2000</v>
      </c>
      <c r="AC35" s="95" t="s">
        <v>2000</v>
      </c>
      <c r="AD35" s="67"/>
      <c r="AE35" s="91"/>
      <c r="AF35" s="6" t="s">
        <v>2000</v>
      </c>
    </row>
    <row r="36" spans="5:32" ht="13.15" customHeight="1" x14ac:dyDescent="0.25">
      <c r="E36" s="93" t="s">
        <v>56</v>
      </c>
      <c r="F36" s="67"/>
      <c r="G36" s="67"/>
      <c r="H36" s="67"/>
      <c r="I36" s="94"/>
      <c r="J36" s="116">
        <v>2.6</v>
      </c>
      <c r="K36" s="91"/>
      <c r="L36" s="116">
        <v>2.6</v>
      </c>
      <c r="M36" s="91"/>
      <c r="N36" s="116">
        <v>2.6</v>
      </c>
      <c r="O36" s="91"/>
      <c r="P36" s="116">
        <v>2.5</v>
      </c>
      <c r="Q36" s="67"/>
      <c r="R36" s="91"/>
      <c r="S36" s="116">
        <v>2.5</v>
      </c>
      <c r="T36" s="91"/>
      <c r="U36" s="116">
        <v>2.4</v>
      </c>
      <c r="V36" s="91"/>
      <c r="W36" s="116">
        <v>2.4</v>
      </c>
      <c r="X36" s="67"/>
      <c r="Y36" s="67"/>
      <c r="Z36" s="67"/>
      <c r="AA36" s="91"/>
      <c r="AB36" s="3">
        <v>2.4</v>
      </c>
      <c r="AC36" s="92">
        <v>2.4</v>
      </c>
      <c r="AD36" s="67"/>
      <c r="AE36" s="91"/>
      <c r="AF36" s="4">
        <v>2.4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3</v>
      </c>
      <c r="K44" s="103"/>
      <c r="L44" s="102">
        <v>3</v>
      </c>
      <c r="M44" s="103"/>
      <c r="N44" s="102">
        <v>3</v>
      </c>
      <c r="O44" s="103"/>
      <c r="P44" s="102">
        <v>3</v>
      </c>
      <c r="Q44" s="100"/>
      <c r="R44" s="103"/>
      <c r="S44" s="102">
        <v>3</v>
      </c>
      <c r="T44" s="103"/>
      <c r="U44" s="102">
        <v>3</v>
      </c>
      <c r="V44" s="103"/>
      <c r="W44" s="102">
        <v>3</v>
      </c>
      <c r="X44" s="100"/>
      <c r="Y44" s="100"/>
      <c r="Z44" s="100"/>
      <c r="AA44" s="103"/>
      <c r="AB44" s="18">
        <v>3</v>
      </c>
      <c r="AC44" s="102">
        <v>3</v>
      </c>
      <c r="AD44" s="100"/>
      <c r="AE44" s="103"/>
      <c r="AF44" s="19">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TpnL/7odF97WQHMNw2IItMZ8iOYCq+ljceP3neVT3LETI2jtG8hEtt92Ug25+Ju/cTyCMMhQ+Wl5yfRXrwChA==" saltValue="pN7rGGegXXt268sXAH55R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A2DC637-1901-446A-95EC-01686D5732FD}"/>
    <hyperlink ref="E53" location="INDEX!A1" display="Return to Index" xr:uid="{8AF4B417-57DD-4757-8E0E-4FD95AC84B2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Z1327 - Cunnamulla 22kV (66/22kV)</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4"/>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2149</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2151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4.4000000000000004</v>
      </c>
      <c r="K26" s="91"/>
      <c r="L26" s="116">
        <v>4.4000000000000004</v>
      </c>
      <c r="M26" s="91"/>
      <c r="N26" s="116">
        <v>4.4000000000000004</v>
      </c>
      <c r="O26" s="91"/>
      <c r="P26" s="116">
        <v>4.4000000000000004</v>
      </c>
      <c r="Q26" s="67"/>
      <c r="R26" s="91"/>
      <c r="S26" s="116">
        <v>4.4000000000000004</v>
      </c>
      <c r="T26" s="91"/>
      <c r="U26" s="116">
        <v>4.5</v>
      </c>
      <c r="V26" s="91"/>
      <c r="W26" s="116">
        <v>4.5</v>
      </c>
      <c r="X26" s="67"/>
      <c r="Y26" s="67"/>
      <c r="Z26" s="67"/>
      <c r="AA26" s="91"/>
      <c r="AB26" s="3">
        <v>4.5</v>
      </c>
      <c r="AC26" s="92">
        <v>4.5</v>
      </c>
      <c r="AD26" s="67"/>
      <c r="AE26" s="91"/>
      <c r="AF26" s="4">
        <v>4.5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v>
      </c>
      <c r="K28" s="91"/>
      <c r="L28" s="116">
        <v>1.6</v>
      </c>
      <c r="M28" s="91"/>
      <c r="N28" s="116">
        <v>1.6</v>
      </c>
      <c r="O28" s="91"/>
      <c r="P28" s="116">
        <v>1.6</v>
      </c>
      <c r="Q28" s="67"/>
      <c r="R28" s="91"/>
      <c r="S28" s="116">
        <v>1.6</v>
      </c>
      <c r="T28" s="91"/>
      <c r="U28" s="116">
        <v>1.6</v>
      </c>
      <c r="V28" s="91"/>
      <c r="W28" s="116">
        <v>1.6</v>
      </c>
      <c r="X28" s="67"/>
      <c r="Y28" s="67"/>
      <c r="Z28" s="67"/>
      <c r="AA28" s="91"/>
      <c r="AB28" s="3">
        <v>1.6</v>
      </c>
      <c r="AC28" s="92">
        <v>1.6</v>
      </c>
      <c r="AD28" s="67"/>
      <c r="AE28" s="91"/>
      <c r="AF28" s="4">
        <v>1.6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0.86399999999999999</v>
      </c>
      <c r="K31" s="91"/>
      <c r="L31" s="118">
        <v>0.86399999999999999</v>
      </c>
      <c r="M31" s="91"/>
      <c r="N31" s="118">
        <v>0.86399999999999999</v>
      </c>
      <c r="O31" s="91"/>
      <c r="P31" s="118">
        <v>0.86399999999999999</v>
      </c>
      <c r="Q31" s="67"/>
      <c r="R31" s="91"/>
      <c r="S31" s="118">
        <v>0.86399999999999999</v>
      </c>
      <c r="T31" s="91"/>
      <c r="U31" s="118">
        <v>0.86299999999999999</v>
      </c>
      <c r="V31" s="91"/>
      <c r="W31" s="118">
        <v>0.86299999999999999</v>
      </c>
      <c r="X31" s="67"/>
      <c r="Y31" s="67"/>
      <c r="Z31" s="67"/>
      <c r="AA31" s="91"/>
      <c r="AB31" s="7">
        <v>0.86299999999999999</v>
      </c>
      <c r="AC31" s="96">
        <v>0.86299999999999999</v>
      </c>
      <c r="AD31" s="67"/>
      <c r="AE31" s="91"/>
      <c r="AF31" s="8">
        <v>0.86299999999999999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1.5</v>
      </c>
      <c r="K33" s="91"/>
      <c r="L33" s="119">
        <v>1.5</v>
      </c>
      <c r="M33" s="91"/>
      <c r="N33" s="119">
        <v>1.5</v>
      </c>
      <c r="O33" s="91"/>
      <c r="P33" s="119">
        <v>1.6</v>
      </c>
      <c r="Q33" s="67"/>
      <c r="R33" s="91"/>
      <c r="S33" s="119">
        <v>1.6</v>
      </c>
      <c r="T33" s="91"/>
      <c r="U33" s="119">
        <v>1.5</v>
      </c>
      <c r="V33" s="91"/>
      <c r="W33" s="119">
        <v>1.5</v>
      </c>
      <c r="X33" s="67"/>
      <c r="Y33" s="67"/>
      <c r="Z33" s="67"/>
      <c r="AA33" s="91"/>
      <c r="AB33" s="9">
        <v>1.6</v>
      </c>
      <c r="AC33" s="98">
        <v>1.6</v>
      </c>
      <c r="AD33" s="67"/>
      <c r="AE33" s="91"/>
      <c r="AF33" s="10">
        <v>1.6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2152</v>
      </c>
      <c r="K35" s="91"/>
      <c r="L35" s="117" t="s">
        <v>2152</v>
      </c>
      <c r="M35" s="91"/>
      <c r="N35" s="117" t="s">
        <v>2152</v>
      </c>
      <c r="O35" s="91"/>
      <c r="P35" s="117" t="s">
        <v>2152</v>
      </c>
      <c r="Q35" s="67"/>
      <c r="R35" s="91"/>
      <c r="S35" s="117" t="s">
        <v>2152</v>
      </c>
      <c r="T35" s="91"/>
      <c r="U35" s="117" t="s">
        <v>2152</v>
      </c>
      <c r="V35" s="91"/>
      <c r="W35" s="117" t="s">
        <v>2152</v>
      </c>
      <c r="X35" s="67"/>
      <c r="Y35" s="67"/>
      <c r="Z35" s="67"/>
      <c r="AA35" s="91"/>
      <c r="AB35" s="5" t="s">
        <v>2152</v>
      </c>
      <c r="AC35" s="95" t="s">
        <v>2152</v>
      </c>
      <c r="AD35" s="67"/>
      <c r="AE35" s="91"/>
      <c r="AF35" s="6" t="s">
        <v>2152</v>
      </c>
    </row>
    <row r="36" spans="5:32" ht="13.15" customHeight="1" x14ac:dyDescent="0.25">
      <c r="E36" s="93" t="s">
        <v>56</v>
      </c>
      <c r="F36" s="67"/>
      <c r="G36" s="67"/>
      <c r="H36" s="67"/>
      <c r="I36" s="94"/>
      <c r="J36" s="116">
        <v>1.5</v>
      </c>
      <c r="K36" s="91"/>
      <c r="L36" s="116">
        <v>1.5</v>
      </c>
      <c r="M36" s="91"/>
      <c r="N36" s="116">
        <v>1.5</v>
      </c>
      <c r="O36" s="91"/>
      <c r="P36" s="116">
        <v>1.6</v>
      </c>
      <c r="Q36" s="67"/>
      <c r="R36" s="91"/>
      <c r="S36" s="116">
        <v>1.6</v>
      </c>
      <c r="T36" s="91"/>
      <c r="U36" s="116">
        <v>1.5</v>
      </c>
      <c r="V36" s="91"/>
      <c r="W36" s="116">
        <v>1.5</v>
      </c>
      <c r="X36" s="67"/>
      <c r="Y36" s="67"/>
      <c r="Z36" s="67"/>
      <c r="AA36" s="91"/>
      <c r="AB36" s="3">
        <v>1.6</v>
      </c>
      <c r="AC36" s="92">
        <v>1.6</v>
      </c>
      <c r="AD36" s="67"/>
      <c r="AE36" s="91"/>
      <c r="AF36" s="4">
        <v>1.6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v>
      </c>
      <c r="K43" s="103"/>
      <c r="L43" s="102">
        <v>3</v>
      </c>
      <c r="M43" s="103"/>
      <c r="N43" s="102">
        <v>3</v>
      </c>
      <c r="O43" s="103"/>
      <c r="P43" s="102">
        <v>3</v>
      </c>
      <c r="Q43" s="100"/>
      <c r="R43" s="103"/>
      <c r="S43" s="102">
        <v>3</v>
      </c>
      <c r="T43" s="103"/>
      <c r="U43" s="113">
        <v>3</v>
      </c>
      <c r="V43" s="114"/>
      <c r="W43" s="102">
        <v>3</v>
      </c>
      <c r="X43" s="100"/>
      <c r="Y43" s="100"/>
      <c r="Z43" s="100"/>
      <c r="AA43" s="103"/>
      <c r="AB43" s="18">
        <v>3</v>
      </c>
      <c r="AC43" s="102">
        <v>3</v>
      </c>
      <c r="AD43" s="100"/>
      <c r="AE43" s="103"/>
      <c r="AF43" s="19">
        <v>3</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gys8wKEZN6d54SnZ0bzR/m7TTnwMvQ5lxblISBXJu9fAnxI4cUFaOrJx7UIB1D225YGIRHTDTkSsymjIiJHAA==" saltValue="2++AGkNoPzVfw6mh3aPyG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CE33792-59A0-4314-83C9-7068AC236711}"/>
    <hyperlink ref="E53" location="INDEX!A1" display="Return to Index" xr:uid="{4D141C0C-F543-4608-88DD-6002431D610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Z1350 - Gooburrum 3.3kV (66/3.3kV)</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290"/>
  <dimension ref="A1:AJ53"/>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2153</v>
      </c>
      <c r="J3" s="69"/>
      <c r="K3" s="69"/>
      <c r="L3" s="69"/>
      <c r="M3" s="69"/>
      <c r="N3" s="69"/>
      <c r="O3" s="69"/>
      <c r="P3" s="69"/>
      <c r="Q3" s="69"/>
      <c r="R3" s="69"/>
      <c r="S3" s="69"/>
      <c r="V3" s="71" t="s">
        <v>929</v>
      </c>
      <c r="W3" s="69"/>
      <c r="Y3" s="72" t="s">
        <v>2154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2155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2156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2157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2.4</v>
      </c>
      <c r="K28" s="91"/>
      <c r="L28" s="116">
        <v>2.7</v>
      </c>
      <c r="M28" s="91"/>
      <c r="N28" s="116">
        <v>3</v>
      </c>
      <c r="O28" s="91"/>
      <c r="P28" s="116">
        <v>3.2</v>
      </c>
      <c r="Q28" s="67"/>
      <c r="R28" s="91"/>
      <c r="S28" s="116">
        <v>3.5</v>
      </c>
      <c r="T28" s="91"/>
      <c r="U28" s="116">
        <v>1.7</v>
      </c>
      <c r="V28" s="91"/>
      <c r="W28" s="116">
        <v>2</v>
      </c>
      <c r="X28" s="67"/>
      <c r="Y28" s="67"/>
      <c r="Z28" s="67"/>
      <c r="AA28" s="91"/>
      <c r="AB28" s="3">
        <v>2.2000000000000002</v>
      </c>
      <c r="AC28" s="92">
        <v>2.4</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0.996</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2.2000000000000002</v>
      </c>
      <c r="K33" s="91"/>
      <c r="L33" s="119">
        <v>2.5</v>
      </c>
      <c r="M33" s="91"/>
      <c r="N33" s="119">
        <v>2.7</v>
      </c>
      <c r="O33" s="91"/>
      <c r="P33" s="119">
        <v>3</v>
      </c>
      <c r="Q33" s="67"/>
      <c r="R33" s="91"/>
      <c r="S33" s="119">
        <v>3.3</v>
      </c>
      <c r="T33" s="91"/>
      <c r="U33" s="119">
        <v>1.7</v>
      </c>
      <c r="V33" s="91"/>
      <c r="W33" s="119">
        <v>1.9</v>
      </c>
      <c r="X33" s="67"/>
      <c r="Y33" s="67"/>
      <c r="Z33" s="67"/>
      <c r="AA33" s="91"/>
      <c r="AB33" s="9">
        <v>2.1</v>
      </c>
      <c r="AC33" s="98">
        <v>2.2999999999999998</v>
      </c>
      <c r="AD33" s="67"/>
      <c r="AE33" s="91"/>
      <c r="AF33" s="10">
        <v>2.5</v>
      </c>
    </row>
    <row r="34" spans="5:32" ht="20.25" customHeight="1" x14ac:dyDescent="0.25">
      <c r="E34" s="93" t="s">
        <v>948</v>
      </c>
      <c r="F34" s="67"/>
      <c r="G34" s="67"/>
      <c r="H34" s="67"/>
      <c r="I34" s="94"/>
      <c r="J34" s="117">
        <v>0.1</v>
      </c>
      <c r="K34" s="91"/>
      <c r="L34" s="117">
        <v>0.1</v>
      </c>
      <c r="M34" s="91"/>
      <c r="N34" s="117">
        <v>0.1</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6">
        <v>2.2000000000000002</v>
      </c>
      <c r="K36" s="91"/>
      <c r="L36" s="116">
        <v>2.5</v>
      </c>
      <c r="M36" s="91"/>
      <c r="N36" s="116">
        <v>2.7</v>
      </c>
      <c r="O36" s="91"/>
      <c r="P36" s="116">
        <v>3</v>
      </c>
      <c r="Q36" s="67"/>
      <c r="R36" s="91"/>
      <c r="S36" s="116">
        <v>3.3</v>
      </c>
      <c r="T36" s="91"/>
      <c r="U36" s="116">
        <v>1.7</v>
      </c>
      <c r="V36" s="91"/>
      <c r="W36" s="116">
        <v>1.9</v>
      </c>
      <c r="X36" s="67"/>
      <c r="Y36" s="67"/>
      <c r="Z36" s="67"/>
      <c r="AA36" s="91"/>
      <c r="AB36" s="3">
        <v>2.1</v>
      </c>
      <c r="AC36" s="92">
        <v>2.2999999999999998</v>
      </c>
      <c r="AD36" s="67"/>
      <c r="AE36" s="91"/>
      <c r="AF36" s="4">
        <v>2.5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10</v>
      </c>
      <c r="K44" s="103"/>
      <c r="L44" s="102">
        <v>10</v>
      </c>
      <c r="M44" s="103"/>
      <c r="N44" s="102">
        <v>10</v>
      </c>
      <c r="O44" s="103"/>
      <c r="P44" s="102">
        <v>10</v>
      </c>
      <c r="Q44" s="100"/>
      <c r="R44" s="103"/>
      <c r="S44" s="102">
        <v>10</v>
      </c>
      <c r="T44" s="103"/>
      <c r="U44" s="102">
        <v>10</v>
      </c>
      <c r="V44" s="103"/>
      <c r="W44" s="102">
        <v>10</v>
      </c>
      <c r="X44" s="100"/>
      <c r="Y44" s="100"/>
      <c r="Z44" s="100"/>
      <c r="AA44" s="103"/>
      <c r="AB44" s="18">
        <v>10</v>
      </c>
      <c r="AC44" s="102">
        <v>10</v>
      </c>
      <c r="AD44" s="100"/>
      <c r="AE44" s="103"/>
      <c r="AF44" s="19">
        <v>10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NxDMTwsFu3TNk+6vIeJJr/hMqaDp+0lvDt0lpAvmPoXNpPyOo0hBabWcR9oVNlVcr9UGT4TR7rMixQjsljn/Q==" saltValue="FBLbCPbi+Wuv2gCYeHmH1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F73CCF4-6EE5-4B3D-8998-4C69DDC2DC1D}"/>
    <hyperlink ref="E53" location="INDEX!A1" display="Return to Index" xr:uid="{F27EEA2A-BC87-49CA-9973-897321A90A9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Z1553 - Yeppoon 11/22kv (11/22kV)</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78"/>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2158</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2159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2160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2161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v>
      </c>
      <c r="K26" s="91"/>
      <c r="L26" s="116">
        <v>3</v>
      </c>
      <c r="M26" s="91"/>
      <c r="N26" s="116">
        <v>3</v>
      </c>
      <c r="O26" s="91"/>
      <c r="P26" s="116">
        <v>3</v>
      </c>
      <c r="Q26" s="67"/>
      <c r="R26" s="91"/>
      <c r="S26" s="116">
        <v>3</v>
      </c>
      <c r="T26" s="91"/>
      <c r="U26" s="116">
        <v>3</v>
      </c>
      <c r="V26" s="91"/>
      <c r="W26" s="116">
        <v>3</v>
      </c>
      <c r="X26" s="67"/>
      <c r="Y26" s="67"/>
      <c r="Z26" s="67"/>
      <c r="AA26" s="91"/>
      <c r="AB26" s="3">
        <v>3</v>
      </c>
      <c r="AC26" s="92">
        <v>3</v>
      </c>
      <c r="AD26" s="67"/>
      <c r="AE26" s="91"/>
      <c r="AF26" s="4">
        <v>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v>
      </c>
      <c r="K28" s="91"/>
      <c r="L28" s="116">
        <v>1.6</v>
      </c>
      <c r="M28" s="91"/>
      <c r="N28" s="116">
        <v>1.6</v>
      </c>
      <c r="O28" s="91"/>
      <c r="P28" s="116">
        <v>1.6</v>
      </c>
      <c r="Q28" s="67"/>
      <c r="R28" s="91"/>
      <c r="S28" s="116">
        <v>1.6</v>
      </c>
      <c r="T28" s="91"/>
      <c r="U28" s="116">
        <v>2.2000000000000002</v>
      </c>
      <c r="V28" s="91"/>
      <c r="W28" s="116">
        <v>2.2000000000000002</v>
      </c>
      <c r="X28" s="67"/>
      <c r="Y28" s="67"/>
      <c r="Z28" s="67"/>
      <c r="AA28" s="91"/>
      <c r="AB28" s="3">
        <v>2.2000000000000002</v>
      </c>
      <c r="AC28" s="92">
        <v>2.2999999999999998</v>
      </c>
      <c r="AD28" s="67"/>
      <c r="AE28" s="91"/>
      <c r="AF28" s="4">
        <v>2.2999999999999998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0.82199999999999995</v>
      </c>
      <c r="K31" s="91"/>
      <c r="L31" s="118">
        <v>0.82199999999999995</v>
      </c>
      <c r="M31" s="91"/>
      <c r="N31" s="118">
        <v>0.82199999999999995</v>
      </c>
      <c r="O31" s="91"/>
      <c r="P31" s="118">
        <v>0.82199999999999995</v>
      </c>
      <c r="Q31" s="67"/>
      <c r="R31" s="91"/>
      <c r="S31" s="118">
        <v>0.82199999999999995</v>
      </c>
      <c r="T31" s="91"/>
      <c r="U31" s="118">
        <v>0.82199999999999995</v>
      </c>
      <c r="V31" s="91"/>
      <c r="W31" s="118">
        <v>0.82199999999999995</v>
      </c>
      <c r="X31" s="67"/>
      <c r="Y31" s="67"/>
      <c r="Z31" s="67"/>
      <c r="AA31" s="91"/>
      <c r="AB31" s="7">
        <v>0.82199999999999995</v>
      </c>
      <c r="AC31" s="96">
        <v>0.82199999999999995</v>
      </c>
      <c r="AD31" s="67"/>
      <c r="AE31" s="91"/>
      <c r="AF31" s="8">
        <v>0.82199999999999995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1.6</v>
      </c>
      <c r="K33" s="91"/>
      <c r="L33" s="119">
        <v>1.6</v>
      </c>
      <c r="M33" s="91"/>
      <c r="N33" s="119">
        <v>1.6</v>
      </c>
      <c r="O33" s="91"/>
      <c r="P33" s="119">
        <v>1.6</v>
      </c>
      <c r="Q33" s="67"/>
      <c r="R33" s="91"/>
      <c r="S33" s="119">
        <v>1.6</v>
      </c>
      <c r="T33" s="91"/>
      <c r="U33" s="119">
        <v>2.1</v>
      </c>
      <c r="V33" s="91"/>
      <c r="W33" s="119">
        <v>2.2000000000000002</v>
      </c>
      <c r="X33" s="67"/>
      <c r="Y33" s="67"/>
      <c r="Z33" s="67"/>
      <c r="AA33" s="91"/>
      <c r="AB33" s="9">
        <v>2.2000000000000002</v>
      </c>
      <c r="AC33" s="98">
        <v>2.2000000000000002</v>
      </c>
      <c r="AD33" s="67"/>
      <c r="AE33" s="91"/>
      <c r="AF33" s="10">
        <v>2.2000000000000002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6">
        <v>1.6</v>
      </c>
      <c r="K36" s="91"/>
      <c r="L36" s="116">
        <v>1.6</v>
      </c>
      <c r="M36" s="91"/>
      <c r="N36" s="116">
        <v>1.6</v>
      </c>
      <c r="O36" s="91"/>
      <c r="P36" s="116">
        <v>1.6</v>
      </c>
      <c r="Q36" s="67"/>
      <c r="R36" s="91"/>
      <c r="S36" s="116">
        <v>1.6</v>
      </c>
      <c r="T36" s="91"/>
      <c r="U36" s="116">
        <v>2.1</v>
      </c>
      <c r="V36" s="91"/>
      <c r="W36" s="116">
        <v>2.2000000000000002</v>
      </c>
      <c r="X36" s="67"/>
      <c r="Y36" s="67"/>
      <c r="Z36" s="67"/>
      <c r="AA36" s="91"/>
      <c r="AB36" s="3">
        <v>2.2000000000000002</v>
      </c>
      <c r="AC36" s="92">
        <v>2.2000000000000002</v>
      </c>
      <c r="AD36" s="67"/>
      <c r="AE36" s="91"/>
      <c r="AF36" s="4">
        <v>2.2000000000000002</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v>
      </c>
      <c r="K39" s="91"/>
      <c r="L39" s="116">
        <v>3</v>
      </c>
      <c r="M39" s="91"/>
      <c r="N39" s="116">
        <v>3</v>
      </c>
      <c r="O39" s="91"/>
      <c r="P39" s="116">
        <v>3</v>
      </c>
      <c r="Q39" s="67"/>
      <c r="R39" s="91"/>
      <c r="S39" s="116">
        <v>3</v>
      </c>
      <c r="T39" s="91"/>
      <c r="U39" s="116">
        <v>3</v>
      </c>
      <c r="V39" s="91"/>
      <c r="W39" s="116">
        <v>3</v>
      </c>
      <c r="X39" s="67"/>
      <c r="Y39" s="67"/>
      <c r="Z39" s="67"/>
      <c r="AA39" s="91"/>
      <c r="AB39" s="3">
        <v>3</v>
      </c>
      <c r="AC39" s="92">
        <v>3</v>
      </c>
      <c r="AD39" s="67"/>
      <c r="AE39" s="91"/>
      <c r="AF39" s="4">
        <v>3</v>
      </c>
    </row>
    <row r="40" spans="5:32" x14ac:dyDescent="0.25">
      <c r="E40" s="93" t="s">
        <v>73</v>
      </c>
      <c r="F40" s="67"/>
      <c r="G40" s="67"/>
      <c r="H40" s="67"/>
      <c r="I40" s="94"/>
      <c r="J40" s="116">
        <v>2</v>
      </c>
      <c r="K40" s="91"/>
      <c r="L40" s="116">
        <v>2</v>
      </c>
      <c r="M40" s="91"/>
      <c r="N40" s="116">
        <v>2</v>
      </c>
      <c r="O40" s="91"/>
      <c r="P40" s="116">
        <v>2</v>
      </c>
      <c r="Q40" s="67"/>
      <c r="R40" s="91"/>
      <c r="S40" s="116">
        <v>2</v>
      </c>
      <c r="T40" s="91"/>
      <c r="U40" s="116">
        <v>2</v>
      </c>
      <c r="V40" s="91"/>
      <c r="W40" s="116">
        <v>2</v>
      </c>
      <c r="X40" s="67"/>
      <c r="Y40" s="67"/>
      <c r="Z40" s="67"/>
      <c r="AA40" s="91"/>
      <c r="AB40" s="3">
        <v>2</v>
      </c>
      <c r="AC40" s="92">
        <v>2</v>
      </c>
      <c r="AD40" s="67"/>
      <c r="AE40" s="91"/>
      <c r="AF40" s="4">
        <v>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v>0</v>
      </c>
      <c r="M43" s="103"/>
      <c r="N43" s="102">
        <v>0</v>
      </c>
      <c r="O43" s="103"/>
      <c r="P43" s="102">
        <v>0</v>
      </c>
      <c r="Q43" s="100"/>
      <c r="R43" s="103"/>
      <c r="S43" s="102">
        <v>0</v>
      </c>
      <c r="T43" s="103"/>
      <c r="U43" s="113">
        <v>0</v>
      </c>
      <c r="V43" s="114"/>
      <c r="W43" s="102">
        <v>0</v>
      </c>
      <c r="X43" s="100"/>
      <c r="Y43" s="100"/>
      <c r="Z43" s="100"/>
      <c r="AA43" s="103"/>
      <c r="AB43" s="18">
        <v>0</v>
      </c>
      <c r="AC43" s="102">
        <v>0</v>
      </c>
      <c r="AD43" s="100"/>
      <c r="AE43" s="103"/>
      <c r="AF43" s="19">
        <v>0</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aLv6sWEavQVpQjEgXVm7dVboDtwDkjUf+nUFCIeMm0t/jDI7ChZ5gDZDyqJe3yeRqtdUBHusO0pjnH2BtF9BQ==" saltValue="IJSGg2Vd/XrjeJu7BUudI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0A7EE8D-5BE2-4518-9A13-46A4E89FD8A8}"/>
    <hyperlink ref="E53" location="INDEX!A1" display="Return to Index" xr:uid="{E28C0FE4-85FE-4F1E-854D-5F7CD242E23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Z300 - Monduran Dam DNR (66/3.3kV)</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1101</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80.3</v>
      </c>
      <c r="K26" s="91"/>
      <c r="L26" s="116">
        <v>80.3</v>
      </c>
      <c r="M26" s="91"/>
      <c r="N26" s="116">
        <v>80.3</v>
      </c>
      <c r="O26" s="91"/>
      <c r="P26" s="116">
        <v>80.3</v>
      </c>
      <c r="Q26" s="67"/>
      <c r="R26" s="91"/>
      <c r="S26" s="116">
        <v>80.3</v>
      </c>
      <c r="T26" s="91"/>
      <c r="U26" s="116">
        <v>87.4</v>
      </c>
      <c r="V26" s="91"/>
      <c r="W26" s="116">
        <v>87.4</v>
      </c>
      <c r="X26" s="67"/>
      <c r="Y26" s="67"/>
      <c r="Z26" s="67"/>
      <c r="AA26" s="91"/>
      <c r="AB26" s="3">
        <v>87.4</v>
      </c>
      <c r="AC26" s="92">
        <v>87.4</v>
      </c>
      <c r="AD26" s="67"/>
      <c r="AE26" s="91"/>
      <c r="AF26" s="4">
        <v>87.4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18.3</v>
      </c>
      <c r="K28" s="91"/>
      <c r="L28" s="116">
        <v>18.399999999999999</v>
      </c>
      <c r="M28" s="91"/>
      <c r="N28" s="116">
        <v>18.5</v>
      </c>
      <c r="O28" s="91"/>
      <c r="P28" s="116">
        <v>18.7</v>
      </c>
      <c r="Q28" s="67"/>
      <c r="R28" s="91"/>
      <c r="S28" s="116">
        <v>18.7</v>
      </c>
      <c r="T28" s="91"/>
      <c r="U28" s="116">
        <v>13</v>
      </c>
      <c r="V28" s="91"/>
      <c r="W28" s="116">
        <v>13</v>
      </c>
      <c r="X28" s="67"/>
      <c r="Y28" s="67"/>
      <c r="Z28" s="67"/>
      <c r="AA28" s="91"/>
      <c r="AB28" s="3">
        <v>13.1</v>
      </c>
      <c r="AC28" s="92">
        <v>13.2</v>
      </c>
      <c r="AD28" s="67"/>
      <c r="AE28" s="91"/>
      <c r="AF28" s="4">
        <v>13.3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0.998</v>
      </c>
      <c r="O31" s="91"/>
      <c r="P31" s="118">
        <v>0.998</v>
      </c>
      <c r="Q31" s="67"/>
      <c r="R31" s="91"/>
      <c r="S31" s="118">
        <v>0.998</v>
      </c>
      <c r="T31" s="91"/>
      <c r="U31" s="118">
        <v>0.96699999999999997</v>
      </c>
      <c r="V31" s="91"/>
      <c r="W31" s="118">
        <v>0.96699999999999997</v>
      </c>
      <c r="X31" s="67"/>
      <c r="Y31" s="67"/>
      <c r="Z31" s="67"/>
      <c r="AA31" s="91"/>
      <c r="AB31" s="7">
        <v>0.96699999999999997</v>
      </c>
      <c r="AC31" s="96">
        <v>0.96699999999999997</v>
      </c>
      <c r="AD31" s="67"/>
      <c r="AE31" s="91"/>
      <c r="AF31" s="8">
        <v>0.96699999999999997</v>
      </c>
    </row>
    <row r="32" spans="4:32" ht="13.15" customHeight="1" x14ac:dyDescent="0.25">
      <c r="E32" s="93" t="s">
        <v>40</v>
      </c>
      <c r="F32" s="67"/>
      <c r="G32" s="67"/>
      <c r="H32" s="67"/>
      <c r="I32" s="94"/>
      <c r="J32" s="116">
        <v>43.1</v>
      </c>
      <c r="K32" s="91"/>
      <c r="L32" s="116">
        <v>43.1</v>
      </c>
      <c r="M32" s="91"/>
      <c r="N32" s="116">
        <v>43.1</v>
      </c>
      <c r="O32" s="91"/>
      <c r="P32" s="116">
        <v>43.1</v>
      </c>
      <c r="Q32" s="67"/>
      <c r="R32" s="91"/>
      <c r="S32" s="116">
        <v>43.1</v>
      </c>
      <c r="T32" s="91"/>
      <c r="U32" s="116">
        <v>45.8</v>
      </c>
      <c r="V32" s="91"/>
      <c r="W32" s="116">
        <v>45.8</v>
      </c>
      <c r="X32" s="67"/>
      <c r="Y32" s="67"/>
      <c r="Z32" s="67"/>
      <c r="AA32" s="91"/>
      <c r="AB32" s="3">
        <v>45.8</v>
      </c>
      <c r="AC32" s="92">
        <v>45.8</v>
      </c>
      <c r="AD32" s="67"/>
      <c r="AE32" s="91"/>
      <c r="AF32" s="4">
        <v>45.8</v>
      </c>
    </row>
    <row r="33" spans="5:32" ht="13.15" customHeight="1" x14ac:dyDescent="0.25">
      <c r="E33" s="97" t="s">
        <v>44</v>
      </c>
      <c r="F33" s="67"/>
      <c r="G33" s="67"/>
      <c r="H33" s="67"/>
      <c r="I33" s="94"/>
      <c r="J33" s="119">
        <v>16.899999999999999</v>
      </c>
      <c r="K33" s="91"/>
      <c r="L33" s="119">
        <v>17</v>
      </c>
      <c r="M33" s="91"/>
      <c r="N33" s="119">
        <v>17.100000000000001</v>
      </c>
      <c r="O33" s="91"/>
      <c r="P33" s="119">
        <v>17.2</v>
      </c>
      <c r="Q33" s="67"/>
      <c r="R33" s="91"/>
      <c r="S33" s="119">
        <v>17.2</v>
      </c>
      <c r="T33" s="91"/>
      <c r="U33" s="119">
        <v>11.9</v>
      </c>
      <c r="V33" s="91"/>
      <c r="W33" s="119">
        <v>11.9</v>
      </c>
      <c r="X33" s="67"/>
      <c r="Y33" s="67"/>
      <c r="Z33" s="67"/>
      <c r="AA33" s="91"/>
      <c r="AB33" s="9">
        <v>12</v>
      </c>
      <c r="AC33" s="98">
        <v>12.1</v>
      </c>
      <c r="AD33" s="67"/>
      <c r="AE33" s="91"/>
      <c r="AF33" s="10">
        <v>12.2</v>
      </c>
    </row>
    <row r="34" spans="5:32" ht="20.25" customHeight="1" x14ac:dyDescent="0.25">
      <c r="E34" s="93" t="s">
        <v>948</v>
      </c>
      <c r="F34" s="67"/>
      <c r="G34" s="67"/>
      <c r="H34" s="67"/>
      <c r="I34" s="94"/>
      <c r="J34" s="117">
        <v>0.8</v>
      </c>
      <c r="K34" s="91"/>
      <c r="L34" s="117">
        <v>0.9</v>
      </c>
      <c r="M34" s="91"/>
      <c r="N34" s="117">
        <v>0.9</v>
      </c>
      <c r="O34" s="91"/>
      <c r="P34" s="117">
        <v>0.9</v>
      </c>
      <c r="Q34" s="67"/>
      <c r="R34" s="91"/>
      <c r="S34" s="117">
        <v>0.9</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1008</v>
      </c>
      <c r="K35" s="91"/>
      <c r="L35" s="117" t="s">
        <v>1008</v>
      </c>
      <c r="M35" s="91"/>
      <c r="N35" s="117" t="s">
        <v>1008</v>
      </c>
      <c r="O35" s="91"/>
      <c r="P35" s="117" t="s">
        <v>1008</v>
      </c>
      <c r="Q35" s="67"/>
      <c r="R35" s="91"/>
      <c r="S35" s="117" t="s">
        <v>1008</v>
      </c>
      <c r="T35" s="91"/>
      <c r="U35" s="117" t="s">
        <v>1008</v>
      </c>
      <c r="V35" s="91"/>
      <c r="W35" s="117" t="s">
        <v>1008</v>
      </c>
      <c r="X35" s="67"/>
      <c r="Y35" s="67"/>
      <c r="Z35" s="67"/>
      <c r="AA35" s="91"/>
      <c r="AB35" s="5" t="s">
        <v>1008</v>
      </c>
      <c r="AC35" s="95" t="s">
        <v>1008</v>
      </c>
      <c r="AD35" s="67"/>
      <c r="AE35" s="91"/>
      <c r="AF35" s="6" t="s">
        <v>1008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c r="K43" s="129"/>
      <c r="L43" s="128"/>
      <c r="M43" s="129"/>
      <c r="N43" s="128"/>
      <c r="O43" s="129"/>
      <c r="P43" s="128"/>
      <c r="Q43" s="130"/>
      <c r="R43" s="129"/>
      <c r="S43" s="128"/>
      <c r="T43" s="129"/>
      <c r="U43" s="131"/>
      <c r="V43" s="132"/>
      <c r="W43" s="128"/>
      <c r="X43" s="130"/>
      <c r="Y43" s="130"/>
      <c r="Z43" s="130"/>
      <c r="AA43" s="129"/>
      <c r="AB43" s="20"/>
      <c r="AC43" s="128"/>
      <c r="AD43" s="130"/>
      <c r="AE43" s="129"/>
      <c r="AF43" s="21"/>
    </row>
    <row r="44" spans="5:32" ht="22.5" customHeight="1" x14ac:dyDescent="0.25">
      <c r="E44" s="99" t="s">
        <v>85</v>
      </c>
      <c r="F44" s="100"/>
      <c r="G44" s="100"/>
      <c r="H44" s="100"/>
      <c r="I44" s="101"/>
      <c r="J44" s="128"/>
      <c r="K44" s="129"/>
      <c r="L44" s="128"/>
      <c r="M44" s="129"/>
      <c r="N44" s="128"/>
      <c r="O44" s="129"/>
      <c r="P44" s="128"/>
      <c r="Q44" s="130"/>
      <c r="R44" s="129"/>
      <c r="S44" s="128"/>
      <c r="T44" s="129"/>
      <c r="U44" s="128"/>
      <c r="V44" s="129"/>
      <c r="W44" s="128"/>
      <c r="X44" s="130"/>
      <c r="Y44" s="130"/>
      <c r="Z44" s="130"/>
      <c r="AA44" s="129"/>
      <c r="AB44" s="20"/>
      <c r="AC44" s="128"/>
      <c r="AD44" s="130"/>
      <c r="AE44" s="129"/>
      <c r="AF44" s="21"/>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gTfd+exeBjLrpHbMMBp/iAuqwv3I9M3A9wJbSbrxTkTZGCHbe6LmWMFJp+iH4ITTlXClmxLd8WzcvRyW750OA==" saltValue="1nIIS9GCwcRqC83rHw5lb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B6E523D-C73A-4100-A523-045BF57D8A68}"/>
    <hyperlink ref="E53" location="INDEX!A1" display="Return to Index" xr:uid="{8AF770FC-6449-4CB0-B1F4-7EF8C64AAB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BUCE - Bundaberg Central (66/11kV)</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1104</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1107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14.2</v>
      </c>
      <c r="K26" s="91"/>
      <c r="L26" s="116">
        <v>14.2</v>
      </c>
      <c r="M26" s="91"/>
      <c r="N26" s="116">
        <v>14.2</v>
      </c>
      <c r="O26" s="91"/>
      <c r="P26" s="116">
        <v>14.2</v>
      </c>
      <c r="Q26" s="67"/>
      <c r="R26" s="91"/>
      <c r="S26" s="116">
        <v>14.2</v>
      </c>
      <c r="T26" s="91"/>
      <c r="U26" s="116">
        <v>15</v>
      </c>
      <c r="V26" s="91"/>
      <c r="W26" s="116">
        <v>15</v>
      </c>
      <c r="X26" s="67"/>
      <c r="Y26" s="67"/>
      <c r="Z26" s="67"/>
      <c r="AA26" s="91"/>
      <c r="AB26" s="3">
        <v>15</v>
      </c>
      <c r="AC26" s="92">
        <v>15</v>
      </c>
      <c r="AD26" s="67"/>
      <c r="AE26" s="91"/>
      <c r="AF26" s="4">
        <v>15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2.9</v>
      </c>
      <c r="K28" s="91"/>
      <c r="L28" s="116">
        <v>2.9</v>
      </c>
      <c r="M28" s="91"/>
      <c r="N28" s="116">
        <v>2.9</v>
      </c>
      <c r="O28" s="91"/>
      <c r="P28" s="116">
        <v>2.9</v>
      </c>
      <c r="Q28" s="67"/>
      <c r="R28" s="91"/>
      <c r="S28" s="116">
        <v>2.9</v>
      </c>
      <c r="T28" s="91"/>
      <c r="U28" s="116">
        <v>2</v>
      </c>
      <c r="V28" s="91"/>
      <c r="W28" s="116">
        <v>2</v>
      </c>
      <c r="X28" s="67"/>
      <c r="Y28" s="67"/>
      <c r="Z28" s="67"/>
      <c r="AA28" s="91"/>
      <c r="AB28" s="3">
        <v>2</v>
      </c>
      <c r="AC28" s="92">
        <v>2</v>
      </c>
      <c r="AD28" s="67"/>
      <c r="AE28" s="91"/>
      <c r="AF28" s="4">
        <v>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0.92900000000000005</v>
      </c>
      <c r="K31" s="91"/>
      <c r="L31" s="118">
        <v>0.92900000000000005</v>
      </c>
      <c r="M31" s="91"/>
      <c r="N31" s="118">
        <v>0.92900000000000005</v>
      </c>
      <c r="O31" s="91"/>
      <c r="P31" s="118">
        <v>0.92900000000000005</v>
      </c>
      <c r="Q31" s="67"/>
      <c r="R31" s="91"/>
      <c r="S31" s="118">
        <v>0.92900000000000005</v>
      </c>
      <c r="T31" s="91"/>
      <c r="U31" s="118">
        <v>0.94</v>
      </c>
      <c r="V31" s="91"/>
      <c r="W31" s="118">
        <v>0.94</v>
      </c>
      <c r="X31" s="67"/>
      <c r="Y31" s="67"/>
      <c r="Z31" s="67"/>
      <c r="AA31" s="91"/>
      <c r="AB31" s="7">
        <v>0.94</v>
      </c>
      <c r="AC31" s="96">
        <v>0.94</v>
      </c>
      <c r="AD31" s="67"/>
      <c r="AE31" s="91"/>
      <c r="AF31" s="8">
        <v>0.94</v>
      </c>
    </row>
    <row r="32" spans="4:32" ht="13.15" customHeight="1" x14ac:dyDescent="0.25">
      <c r="E32" s="93" t="s">
        <v>40</v>
      </c>
      <c r="F32" s="67"/>
      <c r="G32" s="67"/>
      <c r="H32" s="67"/>
      <c r="I32" s="94"/>
      <c r="J32" s="116">
        <v>7.5</v>
      </c>
      <c r="K32" s="91"/>
      <c r="L32" s="116">
        <v>7.5</v>
      </c>
      <c r="M32" s="91"/>
      <c r="N32" s="116">
        <v>7.5</v>
      </c>
      <c r="O32" s="91"/>
      <c r="P32" s="116">
        <v>7.5</v>
      </c>
      <c r="Q32" s="67"/>
      <c r="R32" s="91"/>
      <c r="S32" s="116">
        <v>7.5</v>
      </c>
      <c r="T32" s="91"/>
      <c r="U32" s="116">
        <v>7.5</v>
      </c>
      <c r="V32" s="91"/>
      <c r="W32" s="116">
        <v>7.5</v>
      </c>
      <c r="X32" s="67"/>
      <c r="Y32" s="67"/>
      <c r="Z32" s="67"/>
      <c r="AA32" s="91"/>
      <c r="AB32" s="3">
        <v>7.5</v>
      </c>
      <c r="AC32" s="92">
        <v>7.5</v>
      </c>
      <c r="AD32" s="67"/>
      <c r="AE32" s="91"/>
      <c r="AF32" s="4">
        <v>7.5</v>
      </c>
    </row>
    <row r="33" spans="5:32" ht="13.15" customHeight="1" x14ac:dyDescent="0.25">
      <c r="E33" s="97" t="s">
        <v>44</v>
      </c>
      <c r="F33" s="67"/>
      <c r="G33" s="67"/>
      <c r="H33" s="67"/>
      <c r="I33" s="94"/>
      <c r="J33" s="119">
        <v>2.5</v>
      </c>
      <c r="K33" s="91"/>
      <c r="L33" s="119">
        <v>2.5</v>
      </c>
      <c r="M33" s="91"/>
      <c r="N33" s="119">
        <v>2.6</v>
      </c>
      <c r="O33" s="91"/>
      <c r="P33" s="119">
        <v>2.6</v>
      </c>
      <c r="Q33" s="67"/>
      <c r="R33" s="91"/>
      <c r="S33" s="119">
        <v>2.6</v>
      </c>
      <c r="T33" s="91"/>
      <c r="U33" s="119">
        <v>1.8</v>
      </c>
      <c r="V33" s="91"/>
      <c r="W33" s="119">
        <v>1.8</v>
      </c>
      <c r="X33" s="67"/>
      <c r="Y33" s="67"/>
      <c r="Z33" s="67"/>
      <c r="AA33" s="91"/>
      <c r="AB33" s="9">
        <v>1.8</v>
      </c>
      <c r="AC33" s="98">
        <v>1.8</v>
      </c>
      <c r="AD33" s="67"/>
      <c r="AE33" s="91"/>
      <c r="AF33" s="10">
        <v>1.9</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133" t="s">
        <v>951</v>
      </c>
      <c r="F43" s="134"/>
      <c r="G43" s="134"/>
      <c r="H43" s="134"/>
      <c r="I43" s="135"/>
      <c r="J43" s="136">
        <v>10</v>
      </c>
      <c r="K43" s="137"/>
      <c r="L43" s="136">
        <v>10</v>
      </c>
      <c r="M43" s="137"/>
      <c r="N43" s="136">
        <v>10</v>
      </c>
      <c r="O43" s="137"/>
      <c r="P43" s="136">
        <v>10</v>
      </c>
      <c r="Q43" s="138"/>
      <c r="R43" s="137"/>
      <c r="S43" s="136">
        <v>10</v>
      </c>
      <c r="T43" s="137"/>
      <c r="U43" s="136">
        <v>10</v>
      </c>
      <c r="V43" s="137"/>
      <c r="W43" s="136">
        <v>10</v>
      </c>
      <c r="X43" s="138"/>
      <c r="Y43" s="138"/>
      <c r="Z43" s="138"/>
      <c r="AA43" s="137"/>
      <c r="AB43" s="26">
        <v>10</v>
      </c>
      <c r="AC43" s="136">
        <v>10</v>
      </c>
      <c r="AD43" s="138"/>
      <c r="AE43" s="137"/>
      <c r="AF43" s="27">
        <v>10</v>
      </c>
    </row>
    <row r="44" spans="5:32" ht="22.5" customHeight="1" x14ac:dyDescent="0.25">
      <c r="E44" s="133" t="s">
        <v>85</v>
      </c>
      <c r="F44" s="134"/>
      <c r="G44" s="134"/>
      <c r="H44" s="134"/>
      <c r="I44" s="135"/>
      <c r="J44" s="136">
        <v>5</v>
      </c>
      <c r="K44" s="137"/>
      <c r="L44" s="136">
        <v>5</v>
      </c>
      <c r="M44" s="137"/>
      <c r="N44" s="136">
        <v>5</v>
      </c>
      <c r="O44" s="137"/>
      <c r="P44" s="136">
        <v>5</v>
      </c>
      <c r="Q44" s="138"/>
      <c r="R44" s="137"/>
      <c r="S44" s="136">
        <v>5</v>
      </c>
      <c r="T44" s="137"/>
      <c r="U44" s="136">
        <v>5</v>
      </c>
      <c r="V44" s="137"/>
      <c r="W44" s="136">
        <v>5</v>
      </c>
      <c r="X44" s="138"/>
      <c r="Y44" s="138"/>
      <c r="Z44" s="138"/>
      <c r="AA44" s="137"/>
      <c r="AB44" s="26">
        <v>5</v>
      </c>
      <c r="AC44" s="136">
        <v>5</v>
      </c>
      <c r="AD44" s="138"/>
      <c r="AE44" s="137"/>
      <c r="AF44" s="27">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JU58A27LEjEnRF2dwi5ansz9PkQ29LfCNQn7q9uj6kzA46n3oAR44nzntLT5umnYp3rbpvwbUmi2tuCBScJVsA==" saltValue="CEJ/+j9OnfvX8E80C85qN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8624B882-7ABC-4A87-91D2-ECC83CE00195}"/>
    <hyperlink ref="E53" location="INDEX!A1" display="Return to Index" xr:uid="{1C59DE60-C83C-47FC-BDB5-96E4AB72DBA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BULL - Bullyard (66/11kV)</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295"/>
  <dimension ref="B1:AI51"/>
  <sheetViews>
    <sheetView showGridLines="0" topLeftCell="A13"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1110</v>
      </c>
      <c r="I3" s="69"/>
      <c r="J3" s="69"/>
      <c r="K3" s="69"/>
      <c r="L3" s="69"/>
      <c r="M3" s="69"/>
      <c r="N3" s="69"/>
      <c r="O3" s="69"/>
      <c r="P3" s="69"/>
      <c r="Q3" s="69"/>
      <c r="R3" s="69"/>
      <c r="U3" s="71" t="s">
        <v>929</v>
      </c>
      <c r="V3" s="69"/>
      <c r="X3" s="72" t="s">
        <v>1111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1023</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1112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1113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1114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226.4</v>
      </c>
      <c r="J24" s="91"/>
      <c r="K24" s="116">
        <v>226.4</v>
      </c>
      <c r="L24" s="91"/>
      <c r="M24" s="116">
        <v>226.4</v>
      </c>
      <c r="N24" s="91"/>
      <c r="O24" s="116">
        <v>226.4</v>
      </c>
      <c r="P24" s="67"/>
      <c r="Q24" s="91"/>
      <c r="R24" s="116">
        <v>226.4</v>
      </c>
      <c r="S24" s="91"/>
      <c r="T24" s="116">
        <v>250.8</v>
      </c>
      <c r="U24" s="91"/>
      <c r="V24" s="116">
        <v>250.8</v>
      </c>
      <c r="W24" s="67"/>
      <c r="X24" s="67"/>
      <c r="Y24" s="67"/>
      <c r="Z24" s="91"/>
      <c r="AA24" s="3">
        <v>250.8</v>
      </c>
      <c r="AB24" s="92">
        <v>250.8</v>
      </c>
      <c r="AC24" s="67"/>
      <c r="AD24" s="91"/>
      <c r="AE24" s="4">
        <v>250.8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0.1</v>
      </c>
      <c r="U25" s="91"/>
      <c r="V25" s="116">
        <v>0.1</v>
      </c>
      <c r="W25" s="67"/>
      <c r="X25" s="67"/>
      <c r="Y25" s="67"/>
      <c r="Z25" s="91"/>
      <c r="AA25" s="3">
        <v>0.1</v>
      </c>
      <c r="AB25" s="92">
        <v>0.1</v>
      </c>
      <c r="AC25" s="67"/>
      <c r="AD25" s="91"/>
      <c r="AE25" s="4">
        <v>0.1</v>
      </c>
    </row>
    <row r="26" spans="4:31" ht="13.15" customHeight="1" x14ac:dyDescent="0.25">
      <c r="E26" s="93" t="s">
        <v>28</v>
      </c>
      <c r="F26" s="67"/>
      <c r="G26" s="67"/>
      <c r="H26" s="94"/>
      <c r="I26" s="116">
        <v>122.1</v>
      </c>
      <c r="J26" s="91"/>
      <c r="K26" s="116">
        <v>123.6</v>
      </c>
      <c r="L26" s="91"/>
      <c r="M26" s="116">
        <v>124.5</v>
      </c>
      <c r="N26" s="91"/>
      <c r="O26" s="116">
        <v>125.4</v>
      </c>
      <c r="P26" s="67"/>
      <c r="Q26" s="91"/>
      <c r="R26" s="116">
        <v>125.5</v>
      </c>
      <c r="S26" s="91"/>
      <c r="T26" s="116">
        <v>106.4</v>
      </c>
      <c r="U26" s="91"/>
      <c r="V26" s="116">
        <v>109.4</v>
      </c>
      <c r="W26" s="67"/>
      <c r="X26" s="67"/>
      <c r="Y26" s="67"/>
      <c r="Z26" s="91"/>
      <c r="AA26" s="3">
        <v>110.6</v>
      </c>
      <c r="AB26" s="92">
        <v>111.5</v>
      </c>
      <c r="AC26" s="67"/>
      <c r="AD26" s="91"/>
      <c r="AE26" s="4">
        <v>112.6</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0.98699999999999999</v>
      </c>
      <c r="J29" s="91"/>
      <c r="K29" s="118">
        <v>0.98699999999999999</v>
      </c>
      <c r="L29" s="91"/>
      <c r="M29" s="118">
        <v>0.98699999999999999</v>
      </c>
      <c r="N29" s="91"/>
      <c r="O29" s="118">
        <v>0.98699999999999999</v>
      </c>
      <c r="P29" s="67"/>
      <c r="Q29" s="91"/>
      <c r="R29" s="118">
        <v>0.98699999999999999</v>
      </c>
      <c r="S29" s="91"/>
      <c r="T29" s="118">
        <v>0.995</v>
      </c>
      <c r="U29" s="91"/>
      <c r="V29" s="118">
        <v>0.99399999999999999</v>
      </c>
      <c r="W29" s="67"/>
      <c r="X29" s="67"/>
      <c r="Y29" s="67"/>
      <c r="Z29" s="91"/>
      <c r="AA29" s="7">
        <v>0.99399999999999999</v>
      </c>
      <c r="AB29" s="96">
        <v>0.99399999999999999</v>
      </c>
      <c r="AC29" s="67"/>
      <c r="AD29" s="91"/>
      <c r="AE29" s="8">
        <v>0.99399999999999999</v>
      </c>
    </row>
    <row r="30" spans="4:31" ht="13.15" customHeight="1" x14ac:dyDescent="0.25">
      <c r="E30" s="93" t="s">
        <v>40</v>
      </c>
      <c r="F30" s="67"/>
      <c r="G30" s="67"/>
      <c r="H30" s="94"/>
      <c r="I30" s="116">
        <v>170.2</v>
      </c>
      <c r="J30" s="91"/>
      <c r="K30" s="116">
        <v>170.2</v>
      </c>
      <c r="L30" s="91"/>
      <c r="M30" s="116">
        <v>170.2</v>
      </c>
      <c r="N30" s="91"/>
      <c r="O30" s="116">
        <v>170.2</v>
      </c>
      <c r="P30" s="67"/>
      <c r="Q30" s="91"/>
      <c r="R30" s="116">
        <v>170.2</v>
      </c>
      <c r="S30" s="91"/>
      <c r="T30" s="116">
        <v>179.4</v>
      </c>
      <c r="U30" s="91"/>
      <c r="V30" s="116">
        <v>179.4</v>
      </c>
      <c r="W30" s="67"/>
      <c r="X30" s="67"/>
      <c r="Y30" s="67"/>
      <c r="Z30" s="91"/>
      <c r="AA30" s="3">
        <v>179.4</v>
      </c>
      <c r="AB30" s="92">
        <v>179.4</v>
      </c>
      <c r="AC30" s="67"/>
      <c r="AD30" s="91"/>
      <c r="AE30" s="4">
        <v>179.4</v>
      </c>
    </row>
    <row r="31" spans="4:31" ht="13.15" customHeight="1" x14ac:dyDescent="0.25">
      <c r="E31" s="97" t="s">
        <v>44</v>
      </c>
      <c r="F31" s="67"/>
      <c r="G31" s="67"/>
      <c r="H31" s="94"/>
      <c r="I31" s="119">
        <v>115.4</v>
      </c>
      <c r="J31" s="91"/>
      <c r="K31" s="119">
        <v>116.9</v>
      </c>
      <c r="L31" s="91"/>
      <c r="M31" s="119">
        <v>117.7</v>
      </c>
      <c r="N31" s="91"/>
      <c r="O31" s="119">
        <v>118.5</v>
      </c>
      <c r="P31" s="67"/>
      <c r="Q31" s="91"/>
      <c r="R31" s="119">
        <v>118.7</v>
      </c>
      <c r="S31" s="91"/>
      <c r="T31" s="119">
        <v>99.5</v>
      </c>
      <c r="U31" s="91"/>
      <c r="V31" s="119">
        <v>102.5</v>
      </c>
      <c r="W31" s="67"/>
      <c r="X31" s="67"/>
      <c r="Y31" s="67"/>
      <c r="Z31" s="91"/>
      <c r="AA31" s="9">
        <v>103.6</v>
      </c>
      <c r="AB31" s="98">
        <v>104.4</v>
      </c>
      <c r="AC31" s="67"/>
      <c r="AD31" s="91"/>
      <c r="AE31" s="10">
        <v>105.5</v>
      </c>
    </row>
    <row r="32" spans="4:31" ht="20.25" customHeight="1" x14ac:dyDescent="0.25">
      <c r="E32" s="93" t="s">
        <v>948</v>
      </c>
      <c r="F32" s="67"/>
      <c r="G32" s="67"/>
      <c r="H32" s="94"/>
      <c r="I32" s="117">
        <v>5.8</v>
      </c>
      <c r="J32" s="91"/>
      <c r="K32" s="117">
        <v>5.8</v>
      </c>
      <c r="L32" s="91"/>
      <c r="M32" s="117">
        <v>5.9</v>
      </c>
      <c r="N32" s="91"/>
      <c r="O32" s="117">
        <v>5.9</v>
      </c>
      <c r="P32" s="67"/>
      <c r="Q32" s="91"/>
      <c r="R32" s="117">
        <v>5.9</v>
      </c>
      <c r="S32" s="91"/>
      <c r="T32" s="117">
        <v>5</v>
      </c>
      <c r="U32" s="91"/>
      <c r="V32" s="117">
        <v>5.0999999999999996</v>
      </c>
      <c r="W32" s="67"/>
      <c r="X32" s="67"/>
      <c r="Y32" s="67"/>
      <c r="Z32" s="91"/>
      <c r="AA32" s="5">
        <v>5.2</v>
      </c>
      <c r="AB32" s="95">
        <v>5.2</v>
      </c>
      <c r="AC32" s="67"/>
      <c r="AD32" s="91"/>
      <c r="AE32" s="6">
        <v>5.3</v>
      </c>
    </row>
    <row r="33" spans="5:32" ht="20.25" customHeight="1" x14ac:dyDescent="0.25">
      <c r="E33" s="93" t="s">
        <v>949</v>
      </c>
      <c r="F33" s="67"/>
      <c r="G33" s="67"/>
      <c r="H33" s="94"/>
      <c r="I33" s="117" t="s">
        <v>974</v>
      </c>
      <c r="J33" s="91"/>
      <c r="K33" s="117" t="s">
        <v>974</v>
      </c>
      <c r="L33" s="91"/>
      <c r="M33" s="117" t="s">
        <v>974</v>
      </c>
      <c r="N33" s="91"/>
      <c r="O33" s="117" t="s">
        <v>974</v>
      </c>
      <c r="P33" s="67"/>
      <c r="Q33" s="91"/>
      <c r="R33" s="117" t="s">
        <v>974</v>
      </c>
      <c r="S33" s="91"/>
      <c r="T33" s="117" t="s">
        <v>974</v>
      </c>
      <c r="U33" s="91"/>
      <c r="V33" s="117" t="s">
        <v>974</v>
      </c>
      <c r="W33" s="67"/>
      <c r="X33" s="67"/>
      <c r="Y33" s="67"/>
      <c r="Z33" s="91"/>
      <c r="AA33" s="5" t="s">
        <v>974</v>
      </c>
      <c r="AB33" s="95" t="s">
        <v>974</v>
      </c>
      <c r="AC33" s="67"/>
      <c r="AD33" s="91"/>
      <c r="AE33" s="6" t="s">
        <v>974</v>
      </c>
    </row>
    <row r="34" spans="5:32"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2"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2"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2"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2"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2"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2"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2" ht="23.25" customHeight="1" x14ac:dyDescent="0.25">
      <c r="E41" s="143" t="s">
        <v>951</v>
      </c>
      <c r="F41" s="144"/>
      <c r="G41" s="144"/>
      <c r="H41" s="145"/>
      <c r="I41" s="140">
        <v>116</v>
      </c>
      <c r="J41" s="141"/>
      <c r="K41" s="140">
        <v>116</v>
      </c>
      <c r="L41" s="141"/>
      <c r="M41" s="140">
        <v>116</v>
      </c>
      <c r="N41" s="141"/>
      <c r="O41" s="140">
        <v>116</v>
      </c>
      <c r="P41" s="142"/>
      <c r="Q41" s="141"/>
      <c r="R41" s="140">
        <v>116</v>
      </c>
      <c r="S41" s="141"/>
      <c r="T41" s="140">
        <v>116</v>
      </c>
      <c r="U41" s="141"/>
      <c r="V41" s="140">
        <v>116</v>
      </c>
      <c r="W41" s="142"/>
      <c r="X41" s="142"/>
      <c r="Y41" s="142"/>
      <c r="Z41" s="141"/>
      <c r="AA41" s="28">
        <v>116</v>
      </c>
      <c r="AB41" s="140">
        <v>116</v>
      </c>
      <c r="AC41" s="142"/>
      <c r="AD41" s="141"/>
      <c r="AE41" s="29">
        <v>116</v>
      </c>
      <c r="AF41" s="21"/>
    </row>
    <row r="42" spans="5:32" ht="24" customHeight="1" x14ac:dyDescent="0.25">
      <c r="E42" s="143" t="s">
        <v>85</v>
      </c>
      <c r="F42" s="144"/>
      <c r="G42" s="144"/>
      <c r="H42" s="145"/>
      <c r="I42" s="140">
        <v>76</v>
      </c>
      <c r="J42" s="141"/>
      <c r="K42" s="140">
        <v>76</v>
      </c>
      <c r="L42" s="141"/>
      <c r="M42" s="140">
        <v>76</v>
      </c>
      <c r="N42" s="141"/>
      <c r="O42" s="140">
        <v>76</v>
      </c>
      <c r="P42" s="142"/>
      <c r="Q42" s="141"/>
      <c r="R42" s="140">
        <v>76</v>
      </c>
      <c r="S42" s="141"/>
      <c r="T42" s="140">
        <v>76</v>
      </c>
      <c r="U42" s="141"/>
      <c r="V42" s="140">
        <v>76</v>
      </c>
      <c r="W42" s="142"/>
      <c r="X42" s="142"/>
      <c r="Y42" s="142"/>
      <c r="Z42" s="141"/>
      <c r="AA42" s="28">
        <v>76</v>
      </c>
      <c r="AB42" s="140">
        <v>76</v>
      </c>
      <c r="AC42" s="142"/>
      <c r="AD42" s="141"/>
      <c r="AE42" s="29">
        <v>76</v>
      </c>
      <c r="AF42" s="21"/>
    </row>
    <row r="43" spans="5:32"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2"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2" ht="0" hidden="1" customHeight="1" x14ac:dyDescent="0.25">
      <c r="E45" s="93" t="s">
        <v>97</v>
      </c>
      <c r="F45" s="67"/>
      <c r="G45" s="67"/>
      <c r="H45" s="94"/>
      <c r="I45" s="117" t="s">
        <v>962</v>
      </c>
      <c r="J45" s="91"/>
      <c r="K45" s="117" t="s">
        <v>962</v>
      </c>
      <c r="L45" s="91"/>
      <c r="M45" s="117" t="s">
        <v>962</v>
      </c>
      <c r="N45" s="91"/>
      <c r="O45" s="117" t="s">
        <v>962</v>
      </c>
      <c r="P45" s="67"/>
      <c r="Q45" s="91"/>
      <c r="R45" s="117" t="s">
        <v>962</v>
      </c>
      <c r="S45" s="91"/>
      <c r="T45" s="117" t="s">
        <v>962</v>
      </c>
      <c r="U45" s="91"/>
      <c r="V45" s="117" t="s">
        <v>962</v>
      </c>
      <c r="W45" s="67"/>
      <c r="X45" s="67"/>
      <c r="Y45" s="67"/>
      <c r="Z45" s="91"/>
      <c r="AA45" s="5" t="s">
        <v>962</v>
      </c>
      <c r="AB45" s="95" t="s">
        <v>962</v>
      </c>
      <c r="AC45" s="67"/>
      <c r="AD45" s="91"/>
      <c r="AE45" s="6" t="s">
        <v>962</v>
      </c>
      <c r="AF45" s="21"/>
    </row>
    <row r="46" spans="5:32"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c r="AF46" s="21"/>
    </row>
    <row r="47" spans="5:32" ht="2.4500000000000002" customHeight="1" x14ac:dyDescent="0.25"/>
    <row r="48" spans="5:32" ht="0.6" customHeight="1" x14ac:dyDescent="0.25">
      <c r="E48" s="17" t="s">
        <v>954</v>
      </c>
    </row>
    <row r="49" spans="5:5" ht="0" hidden="1" customHeight="1" x14ac:dyDescent="0.25"/>
    <row r="51" spans="5:5" x14ac:dyDescent="0.25">
      <c r="E51" s="17" t="s">
        <v>954</v>
      </c>
    </row>
  </sheetData>
  <sheetProtection algorithmName="SHA-512" hashValue="suQG/VTeNfKUB/VCUYOuS6Ctu5JbWmPqjWZaiuttysRCzRt2jGWEkdGrmrdWyJkyiCLuEyMmPbdNfWgW97TaqQ==" saltValue="kIbxWMRuriW7+E1K4RS6jQ==" spinCount="100000" sheet="1" objects="1" scenarios="1"/>
  <mergeCells count="232">
    <mergeCell ref="E42:H42"/>
    <mergeCell ref="I42:J42"/>
    <mergeCell ref="K42:L42"/>
    <mergeCell ref="E41:H41"/>
    <mergeCell ref="I41:J41"/>
    <mergeCell ref="K41:L41"/>
    <mergeCell ref="M41:N41"/>
    <mergeCell ref="O41:Q41"/>
    <mergeCell ref="R41:S41"/>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T42:U42"/>
    <mergeCell ref="V42:Z42"/>
    <mergeCell ref="AB42:AD42"/>
    <mergeCell ref="T41:U41"/>
    <mergeCell ref="V41:Z41"/>
    <mergeCell ref="AB41:AD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8" location="INDEX!A1" display="Return to Index" xr:uid="{EECC6620-B053-489F-AA3B-DC117CB3DF38}"/>
    <hyperlink ref="E51" location="INDEX!A1" display="Return to Index" xr:uid="{1B6ED4A7-9FD9-445F-B29F-31BD32349EA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BUND - Bundaberg BSP (132/66kV)</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J53"/>
  <sheetViews>
    <sheetView showGridLines="0" topLeftCell="A11" zoomScaleNormal="10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1115</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1116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1117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6.9</v>
      </c>
      <c r="K26" s="91"/>
      <c r="L26" s="116">
        <v>6.9</v>
      </c>
      <c r="M26" s="91"/>
      <c r="N26" s="116">
        <v>6.9</v>
      </c>
      <c r="O26" s="91"/>
      <c r="P26" s="116">
        <v>6.9</v>
      </c>
      <c r="Q26" s="67"/>
      <c r="R26" s="91"/>
      <c r="S26" s="116">
        <v>6.9</v>
      </c>
      <c r="T26" s="91"/>
      <c r="U26" s="116">
        <v>8.6</v>
      </c>
      <c r="V26" s="91"/>
      <c r="W26" s="116">
        <v>8.6</v>
      </c>
      <c r="X26" s="67"/>
      <c r="Y26" s="67"/>
      <c r="Z26" s="67"/>
      <c r="AA26" s="91"/>
      <c r="AB26" s="3">
        <v>8.6</v>
      </c>
      <c r="AC26" s="92">
        <v>8.6</v>
      </c>
      <c r="AD26" s="67"/>
      <c r="AE26" s="91"/>
      <c r="AF26" s="4">
        <v>8.6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v>
      </c>
      <c r="K28" s="91"/>
      <c r="L28" s="116">
        <v>3</v>
      </c>
      <c r="M28" s="91"/>
      <c r="N28" s="116">
        <v>3</v>
      </c>
      <c r="O28" s="91"/>
      <c r="P28" s="116">
        <v>3.1</v>
      </c>
      <c r="Q28" s="67"/>
      <c r="R28" s="91"/>
      <c r="S28" s="116">
        <v>3.1</v>
      </c>
      <c r="T28" s="91"/>
      <c r="U28" s="116">
        <v>3</v>
      </c>
      <c r="V28" s="91"/>
      <c r="W28" s="116">
        <v>3</v>
      </c>
      <c r="X28" s="67"/>
      <c r="Y28" s="67"/>
      <c r="Z28" s="67"/>
      <c r="AA28" s="91"/>
      <c r="AB28" s="3">
        <v>3</v>
      </c>
      <c r="AC28" s="92">
        <v>3.1</v>
      </c>
      <c r="AD28" s="67"/>
      <c r="AE28" s="91"/>
      <c r="AF28" s="4">
        <v>3.1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0.85499999999999998</v>
      </c>
      <c r="K31" s="91"/>
      <c r="L31" s="118">
        <v>0.85499999999999998</v>
      </c>
      <c r="M31" s="91"/>
      <c r="N31" s="118">
        <v>0.85499999999999998</v>
      </c>
      <c r="O31" s="91"/>
      <c r="P31" s="118">
        <v>0.85499999999999998</v>
      </c>
      <c r="Q31" s="67"/>
      <c r="R31" s="91"/>
      <c r="S31" s="118">
        <v>0.85499999999999998</v>
      </c>
      <c r="T31" s="91"/>
      <c r="U31" s="118">
        <v>0.86</v>
      </c>
      <c r="V31" s="91"/>
      <c r="W31" s="118">
        <v>0.86</v>
      </c>
      <c r="X31" s="67"/>
      <c r="Y31" s="67"/>
      <c r="Z31" s="67"/>
      <c r="AA31" s="91"/>
      <c r="AB31" s="7">
        <v>0.86</v>
      </c>
      <c r="AC31" s="96">
        <v>0.86</v>
      </c>
      <c r="AD31" s="67"/>
      <c r="AE31" s="91"/>
      <c r="AF31" s="8">
        <v>0.86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2.9</v>
      </c>
      <c r="K33" s="91"/>
      <c r="L33" s="119">
        <v>2.9</v>
      </c>
      <c r="M33" s="91"/>
      <c r="N33" s="119">
        <v>3</v>
      </c>
      <c r="O33" s="91"/>
      <c r="P33" s="119">
        <v>3</v>
      </c>
      <c r="Q33" s="67"/>
      <c r="R33" s="91"/>
      <c r="S33" s="119">
        <v>3</v>
      </c>
      <c r="T33" s="91"/>
      <c r="U33" s="119">
        <v>2.9</v>
      </c>
      <c r="V33" s="91"/>
      <c r="W33" s="119">
        <v>2.9</v>
      </c>
      <c r="X33" s="67"/>
      <c r="Y33" s="67"/>
      <c r="Z33" s="67"/>
      <c r="AA33" s="91"/>
      <c r="AB33" s="9">
        <v>3</v>
      </c>
      <c r="AC33" s="98">
        <v>3</v>
      </c>
      <c r="AD33" s="67"/>
      <c r="AE33" s="91"/>
      <c r="AF33" s="10">
        <v>3</v>
      </c>
    </row>
    <row r="34" spans="5:32" ht="20.25" customHeight="1" x14ac:dyDescent="0.25">
      <c r="E34" s="93" t="s">
        <v>948</v>
      </c>
      <c r="F34" s="67"/>
      <c r="G34" s="67"/>
      <c r="H34" s="67"/>
      <c r="I34" s="94"/>
      <c r="J34" s="117">
        <v>0.1</v>
      </c>
      <c r="K34" s="91"/>
      <c r="L34" s="117">
        <v>0.1</v>
      </c>
      <c r="M34" s="91"/>
      <c r="N34" s="117">
        <v>0.2</v>
      </c>
      <c r="O34" s="91"/>
      <c r="P34" s="117">
        <v>0.2</v>
      </c>
      <c r="Q34" s="67"/>
      <c r="R34" s="91"/>
      <c r="S34" s="117">
        <v>0.2</v>
      </c>
      <c r="T34" s="91"/>
      <c r="U34" s="117">
        <v>0.1</v>
      </c>
      <c r="V34" s="91"/>
      <c r="W34" s="117">
        <v>0.1</v>
      </c>
      <c r="X34" s="67"/>
      <c r="Y34" s="67"/>
      <c r="Z34" s="67"/>
      <c r="AA34" s="91"/>
      <c r="AB34" s="5">
        <v>0.2</v>
      </c>
      <c r="AC34" s="95">
        <v>0.2</v>
      </c>
      <c r="AD34" s="67"/>
      <c r="AE34" s="91"/>
      <c r="AF34" s="6">
        <v>0.2</v>
      </c>
    </row>
    <row r="35" spans="5:32" ht="20.25" customHeight="1" x14ac:dyDescent="0.25">
      <c r="E35" s="93" t="s">
        <v>949</v>
      </c>
      <c r="F35" s="67"/>
      <c r="G35" s="67"/>
      <c r="H35" s="67"/>
      <c r="I35" s="94"/>
      <c r="J35" s="117" t="s">
        <v>1118</v>
      </c>
      <c r="K35" s="91"/>
      <c r="L35" s="117" t="s">
        <v>1118</v>
      </c>
      <c r="M35" s="91"/>
      <c r="N35" s="117" t="s">
        <v>1118</v>
      </c>
      <c r="O35" s="91"/>
      <c r="P35" s="117" t="s">
        <v>1118</v>
      </c>
      <c r="Q35" s="67"/>
      <c r="R35" s="91"/>
      <c r="S35" s="117" t="s">
        <v>1118</v>
      </c>
      <c r="T35" s="91"/>
      <c r="U35" s="117" t="s">
        <v>1118</v>
      </c>
      <c r="V35" s="91"/>
      <c r="W35" s="117" t="s">
        <v>1118</v>
      </c>
      <c r="X35" s="67"/>
      <c r="Y35" s="67"/>
      <c r="Z35" s="67"/>
      <c r="AA35" s="91"/>
      <c r="AB35" s="5" t="s">
        <v>1118</v>
      </c>
      <c r="AC35" s="95" t="s">
        <v>1118</v>
      </c>
      <c r="AD35" s="67"/>
      <c r="AE35" s="91"/>
      <c r="AF35" s="6" t="s">
        <v>1118</v>
      </c>
    </row>
    <row r="36" spans="5:32" ht="13.15" customHeight="1" x14ac:dyDescent="0.25">
      <c r="E36" s="93" t="s">
        <v>56</v>
      </c>
      <c r="F36" s="67"/>
      <c r="G36" s="67"/>
      <c r="H36" s="67"/>
      <c r="I36" s="94"/>
      <c r="J36" s="116">
        <v>2.9</v>
      </c>
      <c r="K36" s="91"/>
      <c r="L36" s="116">
        <v>2.9</v>
      </c>
      <c r="M36" s="91"/>
      <c r="N36" s="116">
        <v>3</v>
      </c>
      <c r="O36" s="91"/>
      <c r="P36" s="116">
        <v>3</v>
      </c>
      <c r="Q36" s="67"/>
      <c r="R36" s="91"/>
      <c r="S36" s="116">
        <v>3</v>
      </c>
      <c r="T36" s="91"/>
      <c r="U36" s="116">
        <v>2.9</v>
      </c>
      <c r="V36" s="91"/>
      <c r="W36" s="116">
        <v>2.9</v>
      </c>
      <c r="X36" s="67"/>
      <c r="Y36" s="67"/>
      <c r="Z36" s="67"/>
      <c r="AA36" s="91"/>
      <c r="AB36" s="3">
        <v>3</v>
      </c>
      <c r="AC36" s="92">
        <v>3</v>
      </c>
      <c r="AD36" s="67"/>
      <c r="AE36" s="91"/>
      <c r="AF36" s="4">
        <v>3</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6.25</v>
      </c>
      <c r="K43" s="129"/>
      <c r="L43" s="128">
        <v>6.25</v>
      </c>
      <c r="M43" s="129"/>
      <c r="N43" s="128">
        <v>6.25</v>
      </c>
      <c r="O43" s="129"/>
      <c r="P43" s="128">
        <v>6.25</v>
      </c>
      <c r="Q43" s="130"/>
      <c r="R43" s="129"/>
      <c r="S43" s="128">
        <v>6.25</v>
      </c>
      <c r="T43" s="129"/>
      <c r="U43" s="128">
        <v>6.25</v>
      </c>
      <c r="V43" s="129"/>
      <c r="W43" s="128">
        <v>6.25</v>
      </c>
      <c r="X43" s="130"/>
      <c r="Y43" s="130"/>
      <c r="Z43" s="130"/>
      <c r="AA43" s="129"/>
      <c r="AB43" s="20">
        <v>6.25</v>
      </c>
      <c r="AC43" s="128">
        <v>6.25</v>
      </c>
      <c r="AD43" s="130"/>
      <c r="AE43" s="129"/>
      <c r="AF43" s="21">
        <v>6.25</v>
      </c>
    </row>
    <row r="44" spans="5:32" ht="22.5" customHeight="1" x14ac:dyDescent="0.25">
      <c r="E44" s="99" t="s">
        <v>85</v>
      </c>
      <c r="F44" s="100"/>
      <c r="G44" s="100"/>
      <c r="H44" s="100"/>
      <c r="I44" s="101"/>
      <c r="J44" s="128">
        <v>0</v>
      </c>
      <c r="K44" s="129"/>
      <c r="L44" s="128">
        <v>0</v>
      </c>
      <c r="M44" s="129"/>
      <c r="N44" s="128">
        <v>0</v>
      </c>
      <c r="O44" s="129"/>
      <c r="P44" s="128">
        <v>0</v>
      </c>
      <c r="Q44" s="130"/>
      <c r="R44" s="129"/>
      <c r="S44" s="128">
        <v>0</v>
      </c>
      <c r="T44" s="129"/>
      <c r="U44" s="128">
        <v>0</v>
      </c>
      <c r="V44" s="129"/>
      <c r="W44" s="128">
        <v>0</v>
      </c>
      <c r="X44" s="130"/>
      <c r="Y44" s="130"/>
      <c r="Z44" s="130"/>
      <c r="AA44" s="129"/>
      <c r="AB44" s="20">
        <v>0</v>
      </c>
      <c r="AC44" s="128">
        <v>0</v>
      </c>
      <c r="AD44" s="130"/>
      <c r="AE44" s="129"/>
      <c r="AF44" s="21">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2kpYCXh1oluDfnW+1ZN8L140JoHLhXXdewEO5TKzFUGSrV40jKiYymyyS93uD12+jUpS6S/PVcrkFtFmFAfaeA==" saltValue="ZXa5Qmqh0KLxfGkkuCLak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2D65C74-D446-4AAE-8C91-0233E990A4E0}"/>
    <hyperlink ref="E53" location="INDEX!A1" display="Return to Index" xr:uid="{2F304018-FA42-43BC-8DB3-EA034E130E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CABO - Caboonbah (66/11kV)</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J53"/>
  <sheetViews>
    <sheetView showGridLines="0" topLeftCell="A19" workbookViewId="0">
      <selection activeCell="AO40" sqref="AO4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1119</v>
      </c>
      <c r="J3" s="69"/>
      <c r="K3" s="69"/>
      <c r="L3" s="69"/>
      <c r="M3" s="69"/>
      <c r="N3" s="69"/>
      <c r="O3" s="69"/>
      <c r="P3" s="69"/>
      <c r="Q3" s="69"/>
      <c r="R3" s="69"/>
      <c r="S3" s="69"/>
      <c r="V3" s="71" t="s">
        <v>929</v>
      </c>
      <c r="W3" s="69"/>
      <c r="Y3" s="72" t="s">
        <v>1120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1121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1122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1123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182.3</v>
      </c>
      <c r="K26" s="91"/>
      <c r="L26" s="116">
        <v>182.3</v>
      </c>
      <c r="M26" s="91"/>
      <c r="N26" s="116">
        <v>182.3</v>
      </c>
      <c r="O26" s="91"/>
      <c r="P26" s="116">
        <v>182.3</v>
      </c>
      <c r="Q26" s="67"/>
      <c r="R26" s="91"/>
      <c r="S26" s="116">
        <v>182.3</v>
      </c>
      <c r="T26" s="91"/>
      <c r="U26" s="116">
        <v>187.9</v>
      </c>
      <c r="V26" s="91"/>
      <c r="W26" s="116">
        <v>187.9</v>
      </c>
      <c r="X26" s="67"/>
      <c r="Y26" s="67"/>
      <c r="Z26" s="67"/>
      <c r="AA26" s="91"/>
      <c r="AB26" s="3">
        <v>187.9</v>
      </c>
      <c r="AC26" s="92">
        <v>187.9</v>
      </c>
      <c r="AD26" s="67"/>
      <c r="AE26" s="91"/>
      <c r="AF26" s="4">
        <v>187.9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50.8</v>
      </c>
      <c r="K28" s="91"/>
      <c r="L28" s="116">
        <v>51.1</v>
      </c>
      <c r="M28" s="91"/>
      <c r="N28" s="116">
        <v>51.3</v>
      </c>
      <c r="O28" s="91"/>
      <c r="P28" s="116">
        <v>51.6</v>
      </c>
      <c r="Q28" s="67"/>
      <c r="R28" s="91"/>
      <c r="S28" s="116">
        <v>51.5</v>
      </c>
      <c r="T28" s="91"/>
      <c r="U28" s="116">
        <v>35.200000000000003</v>
      </c>
      <c r="V28" s="91"/>
      <c r="W28" s="116">
        <v>35.200000000000003</v>
      </c>
      <c r="X28" s="67"/>
      <c r="Y28" s="67"/>
      <c r="Z28" s="67"/>
      <c r="AA28" s="91"/>
      <c r="AB28" s="3">
        <v>35.5</v>
      </c>
      <c r="AC28" s="92">
        <v>35.700000000000003</v>
      </c>
      <c r="AD28" s="67"/>
      <c r="AE28" s="91"/>
      <c r="AF28" s="4">
        <v>36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101.6</v>
      </c>
      <c r="K32" s="91"/>
      <c r="L32" s="116">
        <v>101.6</v>
      </c>
      <c r="M32" s="91"/>
      <c r="N32" s="116">
        <v>101.6</v>
      </c>
      <c r="O32" s="91"/>
      <c r="P32" s="116">
        <v>101.6</v>
      </c>
      <c r="Q32" s="67"/>
      <c r="R32" s="91"/>
      <c r="S32" s="116">
        <v>101.6</v>
      </c>
      <c r="T32" s="91"/>
      <c r="U32" s="116">
        <v>103.8</v>
      </c>
      <c r="V32" s="91"/>
      <c r="W32" s="116">
        <v>103.8</v>
      </c>
      <c r="X32" s="67"/>
      <c r="Y32" s="67"/>
      <c r="Z32" s="67"/>
      <c r="AA32" s="91"/>
      <c r="AB32" s="3">
        <v>103.8</v>
      </c>
      <c r="AC32" s="92">
        <v>103.8</v>
      </c>
      <c r="AD32" s="67"/>
      <c r="AE32" s="91"/>
      <c r="AF32" s="4">
        <v>103.8</v>
      </c>
    </row>
    <row r="33" spans="5:32" ht="13.15" customHeight="1" x14ac:dyDescent="0.25">
      <c r="E33" s="97" t="s">
        <v>44</v>
      </c>
      <c r="F33" s="67"/>
      <c r="G33" s="67"/>
      <c r="H33" s="67"/>
      <c r="I33" s="94"/>
      <c r="J33" s="119">
        <v>49.3</v>
      </c>
      <c r="K33" s="91"/>
      <c r="L33" s="119">
        <v>49.6</v>
      </c>
      <c r="M33" s="91"/>
      <c r="N33" s="119">
        <v>49.8</v>
      </c>
      <c r="O33" s="91"/>
      <c r="P33" s="119">
        <v>50.1</v>
      </c>
      <c r="Q33" s="67"/>
      <c r="R33" s="91"/>
      <c r="S33" s="119">
        <v>50</v>
      </c>
      <c r="T33" s="91"/>
      <c r="U33" s="119">
        <v>34.6</v>
      </c>
      <c r="V33" s="91"/>
      <c r="W33" s="119">
        <v>34.6</v>
      </c>
      <c r="X33" s="67"/>
      <c r="Y33" s="67"/>
      <c r="Z33" s="67"/>
      <c r="AA33" s="91"/>
      <c r="AB33" s="9">
        <v>34.9</v>
      </c>
      <c r="AC33" s="98">
        <v>35.1</v>
      </c>
      <c r="AD33" s="67"/>
      <c r="AE33" s="91"/>
      <c r="AF33" s="10">
        <v>35.4</v>
      </c>
    </row>
    <row r="34" spans="5:32" ht="20.25" customHeight="1" x14ac:dyDescent="0.25">
      <c r="E34" s="93" t="s">
        <v>948</v>
      </c>
      <c r="F34" s="67"/>
      <c r="G34" s="67"/>
      <c r="H34" s="67"/>
      <c r="I34" s="94"/>
      <c r="J34" s="117">
        <v>2.5</v>
      </c>
      <c r="K34" s="91"/>
      <c r="L34" s="117">
        <v>2.5</v>
      </c>
      <c r="M34" s="91"/>
      <c r="N34" s="117">
        <v>2.5</v>
      </c>
      <c r="O34" s="91"/>
      <c r="P34" s="117">
        <v>2.5</v>
      </c>
      <c r="Q34" s="67"/>
      <c r="R34" s="91"/>
      <c r="S34" s="117">
        <v>2.5</v>
      </c>
      <c r="T34" s="91"/>
      <c r="U34" s="117">
        <v>1.7</v>
      </c>
      <c r="V34" s="91"/>
      <c r="W34" s="117">
        <v>1.7</v>
      </c>
      <c r="X34" s="67"/>
      <c r="Y34" s="67"/>
      <c r="Z34" s="67"/>
      <c r="AA34" s="91"/>
      <c r="AB34" s="5">
        <v>1.7</v>
      </c>
      <c r="AC34" s="95">
        <v>1.8</v>
      </c>
      <c r="AD34" s="67"/>
      <c r="AE34" s="91"/>
      <c r="AF34" s="6">
        <v>1.8</v>
      </c>
    </row>
    <row r="35" spans="5:32" ht="20.25" customHeight="1" x14ac:dyDescent="0.25">
      <c r="E35" s="93" t="s">
        <v>949</v>
      </c>
      <c r="F35" s="67"/>
      <c r="G35" s="67"/>
      <c r="H35" s="67"/>
      <c r="I35" s="94"/>
      <c r="J35" s="117" t="s">
        <v>1124</v>
      </c>
      <c r="K35" s="91"/>
      <c r="L35" s="117" t="s">
        <v>1124</v>
      </c>
      <c r="M35" s="91"/>
      <c r="N35" s="117" t="s">
        <v>1124</v>
      </c>
      <c r="O35" s="91"/>
      <c r="P35" s="117" t="s">
        <v>1124</v>
      </c>
      <c r="Q35" s="67"/>
      <c r="R35" s="91"/>
      <c r="S35" s="117" t="s">
        <v>1124</v>
      </c>
      <c r="T35" s="91"/>
      <c r="U35" s="117" t="s">
        <v>1124</v>
      </c>
      <c r="V35" s="91"/>
      <c r="W35" s="117" t="s">
        <v>1124</v>
      </c>
      <c r="X35" s="67"/>
      <c r="Y35" s="67"/>
      <c r="Z35" s="67"/>
      <c r="AA35" s="91"/>
      <c r="AB35" s="5" t="s">
        <v>1124</v>
      </c>
      <c r="AC35" s="95" t="s">
        <v>1124</v>
      </c>
      <c r="AD35" s="67"/>
      <c r="AE35" s="91"/>
      <c r="AF35" s="6" t="s">
        <v>1124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46">
        <v>119</v>
      </c>
      <c r="K43" s="147"/>
      <c r="L43" s="146">
        <f>J43</f>
        <v>119</v>
      </c>
      <c r="M43" s="147"/>
      <c r="N43" s="146">
        <f>J43</f>
        <v>119</v>
      </c>
      <c r="O43" s="147"/>
      <c r="P43" s="146">
        <f>J43</f>
        <v>119</v>
      </c>
      <c r="Q43" s="148"/>
      <c r="R43" s="147"/>
      <c r="S43" s="146">
        <f>J43</f>
        <v>119</v>
      </c>
      <c r="T43" s="147"/>
      <c r="U43" s="146">
        <f>J43</f>
        <v>119</v>
      </c>
      <c r="V43" s="147"/>
      <c r="W43" s="146">
        <f>J43</f>
        <v>119</v>
      </c>
      <c r="X43" s="148"/>
      <c r="Y43" s="148"/>
      <c r="Z43" s="148"/>
      <c r="AA43" s="147"/>
      <c r="AB43" s="47">
        <f>J43</f>
        <v>119</v>
      </c>
      <c r="AC43" s="146">
        <f>J43</f>
        <v>119</v>
      </c>
      <c r="AD43" s="148"/>
      <c r="AE43" s="147"/>
      <c r="AF43" s="48">
        <f>J43</f>
        <v>119</v>
      </c>
    </row>
    <row r="44" spans="5:32" ht="22.5" customHeight="1" x14ac:dyDescent="0.25">
      <c r="E44" s="99" t="s">
        <v>85</v>
      </c>
      <c r="F44" s="100"/>
      <c r="G44" s="100"/>
      <c r="H44" s="100"/>
      <c r="I44" s="101"/>
      <c r="J44" s="146">
        <v>55</v>
      </c>
      <c r="K44" s="147"/>
      <c r="L44" s="146">
        <f>J44</f>
        <v>55</v>
      </c>
      <c r="M44" s="147"/>
      <c r="N44" s="146">
        <f>J44</f>
        <v>55</v>
      </c>
      <c r="O44" s="147"/>
      <c r="P44" s="146">
        <f>J44</f>
        <v>55</v>
      </c>
      <c r="Q44" s="148"/>
      <c r="R44" s="147"/>
      <c r="S44" s="146">
        <f>J44</f>
        <v>55</v>
      </c>
      <c r="T44" s="147"/>
      <c r="U44" s="146">
        <f>J44</f>
        <v>55</v>
      </c>
      <c r="V44" s="147"/>
      <c r="W44" s="146">
        <f>J44</f>
        <v>55</v>
      </c>
      <c r="X44" s="148"/>
      <c r="Y44" s="148"/>
      <c r="Z44" s="148"/>
      <c r="AA44" s="147"/>
      <c r="AB44" s="47">
        <f>J44</f>
        <v>55</v>
      </c>
      <c r="AC44" s="146">
        <f>J44</f>
        <v>55</v>
      </c>
      <c r="AD44" s="148"/>
      <c r="AE44" s="147"/>
      <c r="AF44" s="48">
        <f>J44</f>
        <v>55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lJFFid5rkMrFakgwUJNI0NPDfRplmWSVigL3YsTGhKUjKhDgI7kVngg3UmkT1PZS+/95dgUB1MF+Uq9fDMme0w==" saltValue="xBjDZ0Z99NkL76/vDddQw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E76D10AB-7869-4FEC-8F1D-BD00EA29DE5D}"/>
    <hyperlink ref="E53" location="INDEX!A1" display="Return to Index" xr:uid="{3DB599C8-2FDD-454C-95FC-82714D669C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CACI - Cairns City (132/22kV)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J53"/>
  <sheetViews>
    <sheetView showGridLines="0" topLeftCell="A19" workbookViewId="0">
      <selection activeCell="AO40" sqref="AO4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1125</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1126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4.4000000000000004</v>
      </c>
      <c r="K26" s="91"/>
      <c r="L26" s="116">
        <v>4.4000000000000004</v>
      </c>
      <c r="M26" s="91"/>
      <c r="N26" s="116">
        <v>4.4000000000000004</v>
      </c>
      <c r="O26" s="91"/>
      <c r="P26" s="116">
        <v>4.4000000000000004</v>
      </c>
      <c r="Q26" s="67"/>
      <c r="R26" s="91"/>
      <c r="S26" s="116">
        <v>4.4000000000000004</v>
      </c>
      <c r="T26" s="91"/>
      <c r="U26" s="116">
        <v>4.7</v>
      </c>
      <c r="V26" s="91"/>
      <c r="W26" s="116">
        <v>4.7</v>
      </c>
      <c r="X26" s="67"/>
      <c r="Y26" s="67"/>
      <c r="Z26" s="67"/>
      <c r="AA26" s="91"/>
      <c r="AB26" s="3">
        <v>4.7</v>
      </c>
      <c r="AC26" s="92">
        <v>4.7</v>
      </c>
      <c r="AD26" s="67"/>
      <c r="AE26" s="91"/>
      <c r="AF26" s="4">
        <v>4.7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v>
      </c>
      <c r="K28" s="91"/>
      <c r="L28" s="116">
        <v>1.9</v>
      </c>
      <c r="M28" s="91"/>
      <c r="N28" s="116">
        <v>1.9</v>
      </c>
      <c r="O28" s="91"/>
      <c r="P28" s="116">
        <v>2</v>
      </c>
      <c r="Q28" s="67"/>
      <c r="R28" s="91"/>
      <c r="S28" s="116">
        <v>2</v>
      </c>
      <c r="T28" s="91"/>
      <c r="U28" s="116">
        <v>1.5</v>
      </c>
      <c r="V28" s="91"/>
      <c r="W28" s="116">
        <v>1.5</v>
      </c>
      <c r="X28" s="67"/>
      <c r="Y28" s="67"/>
      <c r="Z28" s="67"/>
      <c r="AA28" s="91"/>
      <c r="AB28" s="3">
        <v>1.5</v>
      </c>
      <c r="AC28" s="92">
        <v>1.6</v>
      </c>
      <c r="AD28" s="67"/>
      <c r="AE28" s="91"/>
      <c r="AF28" s="4">
        <v>1.6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0.997</v>
      </c>
      <c r="K31" s="91"/>
      <c r="L31" s="118">
        <v>0.997</v>
      </c>
      <c r="M31" s="91"/>
      <c r="N31" s="118">
        <v>0.997</v>
      </c>
      <c r="O31" s="91"/>
      <c r="P31" s="118">
        <v>0.997</v>
      </c>
      <c r="Q31" s="67"/>
      <c r="R31" s="91"/>
      <c r="S31" s="118">
        <v>0.997</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2.6</v>
      </c>
      <c r="K32" s="91"/>
      <c r="L32" s="116">
        <v>2.6</v>
      </c>
      <c r="M32" s="91"/>
      <c r="N32" s="116">
        <v>2.6</v>
      </c>
      <c r="O32" s="91"/>
      <c r="P32" s="116">
        <v>2.6</v>
      </c>
      <c r="Q32" s="67"/>
      <c r="R32" s="91"/>
      <c r="S32" s="116">
        <v>2.6</v>
      </c>
      <c r="T32" s="91"/>
      <c r="U32" s="116">
        <v>2.7</v>
      </c>
      <c r="V32" s="91"/>
      <c r="W32" s="116">
        <v>2.7</v>
      </c>
      <c r="X32" s="67"/>
      <c r="Y32" s="67"/>
      <c r="Z32" s="67"/>
      <c r="AA32" s="91"/>
      <c r="AB32" s="3">
        <v>2.7</v>
      </c>
      <c r="AC32" s="92">
        <v>2.7</v>
      </c>
      <c r="AD32" s="67"/>
      <c r="AE32" s="91"/>
      <c r="AF32" s="4">
        <v>2.7</v>
      </c>
    </row>
    <row r="33" spans="5:32" ht="13.15" customHeight="1" x14ac:dyDescent="0.25">
      <c r="E33" s="97" t="s">
        <v>44</v>
      </c>
      <c r="F33" s="67"/>
      <c r="G33" s="67"/>
      <c r="H33" s="67"/>
      <c r="I33" s="94"/>
      <c r="J33" s="119">
        <v>1.9</v>
      </c>
      <c r="K33" s="91"/>
      <c r="L33" s="119">
        <v>1.9</v>
      </c>
      <c r="M33" s="91"/>
      <c r="N33" s="119">
        <v>1.9</v>
      </c>
      <c r="O33" s="91"/>
      <c r="P33" s="119">
        <v>1.9</v>
      </c>
      <c r="Q33" s="67"/>
      <c r="R33" s="91"/>
      <c r="S33" s="119">
        <v>1.9</v>
      </c>
      <c r="T33" s="91"/>
      <c r="U33" s="119">
        <v>1.4</v>
      </c>
      <c r="V33" s="91"/>
      <c r="W33" s="119">
        <v>1.4</v>
      </c>
      <c r="X33" s="67"/>
      <c r="Y33" s="67"/>
      <c r="Z33" s="67"/>
      <c r="AA33" s="91"/>
      <c r="AB33" s="9">
        <v>1.4</v>
      </c>
      <c r="AC33" s="98">
        <v>1.5</v>
      </c>
      <c r="AD33" s="67"/>
      <c r="AE33" s="91"/>
      <c r="AF33" s="10">
        <v>1.5</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1129</v>
      </c>
      <c r="K35" s="91"/>
      <c r="L35" s="117" t="s">
        <v>1129</v>
      </c>
      <c r="M35" s="91"/>
      <c r="N35" s="117" t="s">
        <v>1129</v>
      </c>
      <c r="O35" s="91"/>
      <c r="P35" s="117" t="s">
        <v>1129</v>
      </c>
      <c r="Q35" s="67"/>
      <c r="R35" s="91"/>
      <c r="S35" s="117" t="s">
        <v>1129</v>
      </c>
      <c r="T35" s="91"/>
      <c r="U35" s="117" t="s">
        <v>1129</v>
      </c>
      <c r="V35" s="91"/>
      <c r="W35" s="117" t="s">
        <v>1129</v>
      </c>
      <c r="X35" s="67"/>
      <c r="Y35" s="67"/>
      <c r="Z35" s="67"/>
      <c r="AA35" s="91"/>
      <c r="AB35" s="5" t="s">
        <v>1129</v>
      </c>
      <c r="AC35" s="95" t="s">
        <v>1129</v>
      </c>
      <c r="AD35" s="67"/>
      <c r="AE35" s="91"/>
      <c r="AF35" s="6" t="s">
        <v>1129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46">
        <v>4.3</v>
      </c>
      <c r="K43" s="147"/>
      <c r="L43" s="146">
        <f>J43</f>
        <v>4.3</v>
      </c>
      <c r="M43" s="147"/>
      <c r="N43" s="146">
        <f>J43</f>
        <v>4.3</v>
      </c>
      <c r="O43" s="147"/>
      <c r="P43" s="146">
        <f>J43</f>
        <v>4.3</v>
      </c>
      <c r="Q43" s="148"/>
      <c r="R43" s="147"/>
      <c r="S43" s="146">
        <f>J43</f>
        <v>4.3</v>
      </c>
      <c r="T43" s="147"/>
      <c r="U43" s="149">
        <f>J43</f>
        <v>4.3</v>
      </c>
      <c r="V43" s="150"/>
      <c r="W43" s="146">
        <f>J43</f>
        <v>4.3</v>
      </c>
      <c r="X43" s="148"/>
      <c r="Y43" s="148"/>
      <c r="Z43" s="148"/>
      <c r="AA43" s="147"/>
      <c r="AB43" s="47">
        <f>J43</f>
        <v>4.3</v>
      </c>
      <c r="AC43" s="146">
        <f>J43</f>
        <v>4.3</v>
      </c>
      <c r="AD43" s="148"/>
      <c r="AE43" s="147"/>
      <c r="AF43" s="48">
        <f>J43</f>
        <v>4.3</v>
      </c>
    </row>
    <row r="44" spans="5:32" ht="22.5" customHeight="1" x14ac:dyDescent="0.25">
      <c r="E44" s="99" t="s">
        <v>85</v>
      </c>
      <c r="F44" s="100"/>
      <c r="G44" s="100"/>
      <c r="H44" s="100"/>
      <c r="I44" s="101"/>
      <c r="J44" s="146">
        <v>2</v>
      </c>
      <c r="K44" s="147"/>
      <c r="L44" s="146">
        <f>J44</f>
        <v>2</v>
      </c>
      <c r="M44" s="147"/>
      <c r="N44" s="146">
        <f>J44</f>
        <v>2</v>
      </c>
      <c r="O44" s="147"/>
      <c r="P44" s="146">
        <f>J44</f>
        <v>2</v>
      </c>
      <c r="Q44" s="148"/>
      <c r="R44" s="147"/>
      <c r="S44" s="146">
        <f>J44</f>
        <v>2</v>
      </c>
      <c r="T44" s="147"/>
      <c r="U44" s="146">
        <f>J44</f>
        <v>2</v>
      </c>
      <c r="V44" s="147"/>
      <c r="W44" s="146">
        <f>J44</f>
        <v>2</v>
      </c>
      <c r="X44" s="148"/>
      <c r="Y44" s="148"/>
      <c r="Z44" s="148"/>
      <c r="AA44" s="147"/>
      <c r="AB44" s="47">
        <f>J44</f>
        <v>2</v>
      </c>
      <c r="AC44" s="146">
        <f>J44</f>
        <v>2</v>
      </c>
      <c r="AD44" s="148"/>
      <c r="AE44" s="147"/>
      <c r="AF44" s="48">
        <f>J44</f>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5q9DmDhUD7S2rpxyYZ8ugB69kV6i3pfQ4bZBLtLC3ljcCINAMgn83ZUNljS/q3g86GBOhpzDHZNkog3Sj5wvQ==" saltValue="0RjTBpOUooNsK8i1OA9Dl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9F5A82DD-6449-4FCA-9257-7193007B8DBC}"/>
    <hyperlink ref="E53" location="INDEX!A1" display="Return to Index" xr:uid="{CBD45E45-E0C3-44CC-B40F-71E749D99EB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CAFE - Cape Ferguson (66/11kV)</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1130</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1133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12</v>
      </c>
      <c r="V26" s="91"/>
      <c r="W26" s="116">
        <v>12</v>
      </c>
      <c r="X26" s="67"/>
      <c r="Y26" s="67"/>
      <c r="Z26" s="67"/>
      <c r="AA26" s="91"/>
      <c r="AB26" s="3">
        <v>12</v>
      </c>
      <c r="AC26" s="92">
        <v>12</v>
      </c>
      <c r="AD26" s="67"/>
      <c r="AE26" s="91"/>
      <c r="AF26" s="4">
        <v>12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3.8</v>
      </c>
      <c r="K28" s="91"/>
      <c r="L28" s="116">
        <v>3.8</v>
      </c>
      <c r="M28" s="91"/>
      <c r="N28" s="116">
        <v>3.8</v>
      </c>
      <c r="O28" s="91"/>
      <c r="P28" s="116">
        <v>3.8</v>
      </c>
      <c r="Q28" s="67"/>
      <c r="R28" s="91"/>
      <c r="S28" s="116">
        <v>3.8</v>
      </c>
      <c r="T28" s="91"/>
      <c r="U28" s="116">
        <v>2.8</v>
      </c>
      <c r="V28" s="91"/>
      <c r="W28" s="116">
        <v>2.8</v>
      </c>
      <c r="X28" s="67"/>
      <c r="Y28" s="67"/>
      <c r="Z28" s="67"/>
      <c r="AA28" s="91"/>
      <c r="AB28" s="3">
        <v>2.9</v>
      </c>
      <c r="AC28" s="92">
        <v>2.9</v>
      </c>
      <c r="AD28" s="67"/>
      <c r="AE28" s="91"/>
      <c r="AF28" s="4">
        <v>2.9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0.95899999999999996</v>
      </c>
      <c r="K31" s="91"/>
      <c r="L31" s="118">
        <v>0.95899999999999996</v>
      </c>
      <c r="M31" s="91"/>
      <c r="N31" s="118">
        <v>0.95899999999999996</v>
      </c>
      <c r="O31" s="91"/>
      <c r="P31" s="118">
        <v>0.95899999999999996</v>
      </c>
      <c r="Q31" s="67"/>
      <c r="R31" s="91"/>
      <c r="S31" s="118">
        <v>0.95899999999999996</v>
      </c>
      <c r="T31" s="91"/>
      <c r="U31" s="118">
        <v>0.97199999999999998</v>
      </c>
      <c r="V31" s="91"/>
      <c r="W31" s="118">
        <v>0.97199999999999998</v>
      </c>
      <c r="X31" s="67"/>
      <c r="Y31" s="67"/>
      <c r="Z31" s="67"/>
      <c r="AA31" s="91"/>
      <c r="AB31" s="7">
        <v>0.97199999999999998</v>
      </c>
      <c r="AC31" s="96">
        <v>0.97199999999999998</v>
      </c>
      <c r="AD31" s="67"/>
      <c r="AE31" s="91"/>
      <c r="AF31" s="8">
        <v>0.97199999999999998</v>
      </c>
    </row>
    <row r="32" spans="4:32" ht="13.15" customHeight="1" x14ac:dyDescent="0.25">
      <c r="E32" s="93" t="s">
        <v>40</v>
      </c>
      <c r="F32" s="67"/>
      <c r="G32" s="67"/>
      <c r="H32" s="67"/>
      <c r="I32" s="94"/>
      <c r="J32" s="116">
        <v>6.3</v>
      </c>
      <c r="K32" s="91"/>
      <c r="L32" s="116">
        <v>6.3</v>
      </c>
      <c r="M32" s="91"/>
      <c r="N32" s="116">
        <v>6.3</v>
      </c>
      <c r="O32" s="91"/>
      <c r="P32" s="116">
        <v>6.3</v>
      </c>
      <c r="Q32" s="67"/>
      <c r="R32" s="91"/>
      <c r="S32" s="116">
        <v>6.3</v>
      </c>
      <c r="T32" s="91"/>
      <c r="U32" s="116">
        <v>6.5</v>
      </c>
      <c r="V32" s="91"/>
      <c r="W32" s="116">
        <v>6.5</v>
      </c>
      <c r="X32" s="67"/>
      <c r="Y32" s="67"/>
      <c r="Z32" s="67"/>
      <c r="AA32" s="91"/>
      <c r="AB32" s="3">
        <v>6.5</v>
      </c>
      <c r="AC32" s="92">
        <v>6.5</v>
      </c>
      <c r="AD32" s="67"/>
      <c r="AE32" s="91"/>
      <c r="AF32" s="4">
        <v>6.5</v>
      </c>
    </row>
    <row r="33" spans="5:32" ht="13.15" customHeight="1" x14ac:dyDescent="0.25">
      <c r="E33" s="97" t="s">
        <v>44</v>
      </c>
      <c r="F33" s="67"/>
      <c r="G33" s="67"/>
      <c r="H33" s="67"/>
      <c r="I33" s="94"/>
      <c r="J33" s="119">
        <v>3.4</v>
      </c>
      <c r="K33" s="91"/>
      <c r="L33" s="119">
        <v>3.4</v>
      </c>
      <c r="M33" s="91"/>
      <c r="N33" s="119">
        <v>3.4</v>
      </c>
      <c r="O33" s="91"/>
      <c r="P33" s="119">
        <v>3.4</v>
      </c>
      <c r="Q33" s="67"/>
      <c r="R33" s="91"/>
      <c r="S33" s="119">
        <v>3.4</v>
      </c>
      <c r="T33" s="91"/>
      <c r="U33" s="119">
        <v>2.7</v>
      </c>
      <c r="V33" s="91"/>
      <c r="W33" s="119">
        <v>2.7</v>
      </c>
      <c r="X33" s="67"/>
      <c r="Y33" s="67"/>
      <c r="Z33" s="67"/>
      <c r="AA33" s="91"/>
      <c r="AB33" s="9">
        <v>2.8</v>
      </c>
      <c r="AC33" s="98">
        <v>2.8</v>
      </c>
      <c r="AD33" s="67"/>
      <c r="AE33" s="91"/>
      <c r="AF33" s="10">
        <v>2.8</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1134</v>
      </c>
      <c r="K35" s="91"/>
      <c r="L35" s="117" t="s">
        <v>1134</v>
      </c>
      <c r="M35" s="91"/>
      <c r="N35" s="117" t="s">
        <v>1134</v>
      </c>
      <c r="O35" s="91"/>
      <c r="P35" s="117" t="s">
        <v>1134</v>
      </c>
      <c r="Q35" s="67"/>
      <c r="R35" s="91"/>
      <c r="S35" s="117" t="s">
        <v>1134</v>
      </c>
      <c r="T35" s="91"/>
      <c r="U35" s="117" t="s">
        <v>1134</v>
      </c>
      <c r="V35" s="91"/>
      <c r="W35" s="117" t="s">
        <v>1134</v>
      </c>
      <c r="X35" s="67"/>
      <c r="Y35" s="67"/>
      <c r="Z35" s="67"/>
      <c r="AA35" s="91"/>
      <c r="AB35" s="5" t="s">
        <v>1134</v>
      </c>
      <c r="AC35" s="95" t="s">
        <v>1134</v>
      </c>
      <c r="AD35" s="67"/>
      <c r="AE35" s="91"/>
      <c r="AF35" s="6" t="s">
        <v>1134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10</v>
      </c>
      <c r="K43" s="129"/>
      <c r="L43" s="128">
        <f>J43</f>
        <v>10</v>
      </c>
      <c r="M43" s="129"/>
      <c r="N43" s="128">
        <f>J43</f>
        <v>10</v>
      </c>
      <c r="O43" s="129"/>
      <c r="P43" s="128">
        <f>J43</f>
        <v>10</v>
      </c>
      <c r="Q43" s="130"/>
      <c r="R43" s="129"/>
      <c r="S43" s="128">
        <f>J43</f>
        <v>10</v>
      </c>
      <c r="T43" s="129"/>
      <c r="U43" s="131">
        <f>J43</f>
        <v>10</v>
      </c>
      <c r="V43" s="132"/>
      <c r="W43" s="128">
        <f>J43</f>
        <v>10</v>
      </c>
      <c r="X43" s="130"/>
      <c r="Y43" s="130"/>
      <c r="Z43" s="130"/>
      <c r="AA43" s="129"/>
      <c r="AB43" s="20">
        <f>J43</f>
        <v>10</v>
      </c>
      <c r="AC43" s="128">
        <f>J43</f>
        <v>10</v>
      </c>
      <c r="AD43" s="130"/>
      <c r="AE43" s="129"/>
      <c r="AF43" s="21">
        <f>J43</f>
        <v>10</v>
      </c>
    </row>
    <row r="44" spans="5:32" ht="22.5" customHeight="1" x14ac:dyDescent="0.25">
      <c r="E44" s="99" t="s">
        <v>85</v>
      </c>
      <c r="F44" s="100"/>
      <c r="G44" s="100"/>
      <c r="H44" s="100"/>
      <c r="I44" s="101"/>
      <c r="J44" s="128">
        <v>5</v>
      </c>
      <c r="K44" s="129"/>
      <c r="L44" s="128">
        <f>J44</f>
        <v>5</v>
      </c>
      <c r="M44" s="129"/>
      <c r="N44" s="128">
        <f>J44</f>
        <v>5</v>
      </c>
      <c r="O44" s="129"/>
      <c r="P44" s="128">
        <f>J44</f>
        <v>5</v>
      </c>
      <c r="Q44" s="130"/>
      <c r="R44" s="129"/>
      <c r="S44" s="128">
        <f>J44</f>
        <v>5</v>
      </c>
      <c r="T44" s="129"/>
      <c r="U44" s="128">
        <f>J44</f>
        <v>5</v>
      </c>
      <c r="V44" s="129"/>
      <c r="W44" s="128">
        <f>J44</f>
        <v>5</v>
      </c>
      <c r="X44" s="130"/>
      <c r="Y44" s="130"/>
      <c r="Z44" s="130"/>
      <c r="AA44" s="129"/>
      <c r="AB44" s="20">
        <f>J44</f>
        <v>5</v>
      </c>
      <c r="AC44" s="128">
        <f>J44</f>
        <v>5</v>
      </c>
      <c r="AD44" s="130"/>
      <c r="AE44" s="129"/>
      <c r="AF44" s="21">
        <f>J44</f>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sT2/AYeJHIqblZWLNnPxoU3Q3yLrHqboLqAEg3ikcaHFLNfCCH4mox7Nu2K0U8s6fJoZL9ziXfj8Sh5ybORrw==" saltValue="2Xu/24scNA0q5GxSd50T/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3ACE31E2-448F-4C55-97A3-81C6C9403DF6}"/>
    <hyperlink ref="E53" location="INDEX!A1" display="Return to Index" xr:uid="{E1221FE0-1F99-41B2-83F3-C3AC5F04AAE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CALE - Calen (66/11kV)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1135</v>
      </c>
      <c r="J3" s="69"/>
      <c r="K3" s="69"/>
      <c r="L3" s="69"/>
      <c r="M3" s="69"/>
      <c r="N3" s="69"/>
      <c r="O3" s="69"/>
      <c r="P3" s="69"/>
      <c r="Q3" s="69"/>
      <c r="R3" s="69"/>
      <c r="S3" s="69"/>
      <c r="V3" s="71" t="s">
        <v>929</v>
      </c>
      <c r="W3" s="69"/>
      <c r="Y3" s="72" t="s">
        <v>991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26.7</v>
      </c>
      <c r="K26" s="91"/>
      <c r="L26" s="116">
        <v>26.7</v>
      </c>
      <c r="M26" s="91"/>
      <c r="N26" s="116">
        <v>26.7</v>
      </c>
      <c r="O26" s="91"/>
      <c r="P26" s="116">
        <v>26.7</v>
      </c>
      <c r="Q26" s="67"/>
      <c r="R26" s="91"/>
      <c r="S26" s="116">
        <v>26.7</v>
      </c>
      <c r="T26" s="91"/>
      <c r="U26" s="116">
        <v>29.9</v>
      </c>
      <c r="V26" s="91"/>
      <c r="W26" s="116">
        <v>29.9</v>
      </c>
      <c r="X26" s="67"/>
      <c r="Y26" s="67"/>
      <c r="Z26" s="67"/>
      <c r="AA26" s="91"/>
      <c r="AB26" s="3">
        <v>29.9</v>
      </c>
      <c r="AC26" s="92">
        <v>29.9</v>
      </c>
      <c r="AD26" s="67"/>
      <c r="AE26" s="91"/>
      <c r="AF26" s="4">
        <v>29.9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10.4</v>
      </c>
      <c r="K28" s="91"/>
      <c r="L28" s="116">
        <v>10.6</v>
      </c>
      <c r="M28" s="91"/>
      <c r="N28" s="116">
        <v>10.7</v>
      </c>
      <c r="O28" s="91"/>
      <c r="P28" s="116">
        <v>10.8</v>
      </c>
      <c r="Q28" s="67"/>
      <c r="R28" s="91"/>
      <c r="S28" s="116">
        <v>10.9</v>
      </c>
      <c r="T28" s="91"/>
      <c r="U28" s="116">
        <v>7.3</v>
      </c>
      <c r="V28" s="91"/>
      <c r="W28" s="116">
        <v>7.4</v>
      </c>
      <c r="X28" s="67"/>
      <c r="Y28" s="67"/>
      <c r="Z28" s="67"/>
      <c r="AA28" s="91"/>
      <c r="AB28" s="3">
        <v>7.5</v>
      </c>
      <c r="AC28" s="92">
        <v>7.6</v>
      </c>
      <c r="AD28" s="67"/>
      <c r="AE28" s="91"/>
      <c r="AF28" s="4">
        <v>7.6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0.98199999999999998</v>
      </c>
      <c r="K31" s="91"/>
      <c r="L31" s="118">
        <v>0.98199999999999998</v>
      </c>
      <c r="M31" s="91"/>
      <c r="N31" s="118">
        <v>0.98199999999999998</v>
      </c>
      <c r="O31" s="91"/>
      <c r="P31" s="118">
        <v>0.98199999999999998</v>
      </c>
      <c r="Q31" s="67"/>
      <c r="R31" s="91"/>
      <c r="S31" s="118">
        <v>0.98199999999999998</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14.7</v>
      </c>
      <c r="K32" s="91"/>
      <c r="L32" s="116">
        <v>14.7</v>
      </c>
      <c r="M32" s="91"/>
      <c r="N32" s="116">
        <v>14.7</v>
      </c>
      <c r="O32" s="91"/>
      <c r="P32" s="116">
        <v>14.7</v>
      </c>
      <c r="Q32" s="67"/>
      <c r="R32" s="91"/>
      <c r="S32" s="116">
        <v>14.7</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9.4</v>
      </c>
      <c r="K33" s="91"/>
      <c r="L33" s="119">
        <v>9.5</v>
      </c>
      <c r="M33" s="91"/>
      <c r="N33" s="119">
        <v>9.6</v>
      </c>
      <c r="O33" s="91"/>
      <c r="P33" s="119">
        <v>9.6999999999999993</v>
      </c>
      <c r="Q33" s="67"/>
      <c r="R33" s="91"/>
      <c r="S33" s="119">
        <v>9.6999999999999993</v>
      </c>
      <c r="T33" s="91"/>
      <c r="U33" s="119">
        <v>6.9</v>
      </c>
      <c r="V33" s="91"/>
      <c r="W33" s="119">
        <v>6.9</v>
      </c>
      <c r="X33" s="67"/>
      <c r="Y33" s="67"/>
      <c r="Z33" s="67"/>
      <c r="AA33" s="91"/>
      <c r="AB33" s="9">
        <v>7</v>
      </c>
      <c r="AC33" s="98">
        <v>7.1</v>
      </c>
      <c r="AD33" s="67"/>
      <c r="AE33" s="91"/>
      <c r="AF33" s="10">
        <v>7.2</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0.3</v>
      </c>
      <c r="V34" s="91"/>
      <c r="W34" s="117">
        <v>0.3</v>
      </c>
      <c r="X34" s="67"/>
      <c r="Y34" s="67"/>
      <c r="Z34" s="67"/>
      <c r="AA34" s="91"/>
      <c r="AB34" s="5">
        <v>0.4</v>
      </c>
      <c r="AC34" s="95">
        <v>0.4</v>
      </c>
      <c r="AD34" s="67"/>
      <c r="AE34" s="91"/>
      <c r="AF34" s="6">
        <v>0.4</v>
      </c>
    </row>
    <row r="35" spans="5:32" ht="20.25" customHeight="1" x14ac:dyDescent="0.25">
      <c r="E35" s="93" t="s">
        <v>949</v>
      </c>
      <c r="F35" s="67"/>
      <c r="G35" s="67"/>
      <c r="H35" s="67"/>
      <c r="I35" s="94"/>
      <c r="J35" s="117" t="s">
        <v>1139</v>
      </c>
      <c r="K35" s="91"/>
      <c r="L35" s="117" t="s">
        <v>1139</v>
      </c>
      <c r="M35" s="91"/>
      <c r="N35" s="117" t="s">
        <v>1139</v>
      </c>
      <c r="O35" s="91"/>
      <c r="P35" s="117" t="s">
        <v>1139</v>
      </c>
      <c r="Q35" s="67"/>
      <c r="R35" s="91"/>
      <c r="S35" s="117" t="s">
        <v>1139</v>
      </c>
      <c r="T35" s="91"/>
      <c r="U35" s="117" t="s">
        <v>1139</v>
      </c>
      <c r="V35" s="91"/>
      <c r="W35" s="117" t="s">
        <v>1139</v>
      </c>
      <c r="X35" s="67"/>
      <c r="Y35" s="67"/>
      <c r="Z35" s="67"/>
      <c r="AA35" s="91"/>
      <c r="AB35" s="5" t="s">
        <v>1139</v>
      </c>
      <c r="AC35" s="95" t="s">
        <v>1139</v>
      </c>
      <c r="AD35" s="67"/>
      <c r="AE35" s="91"/>
      <c r="AF35" s="6" t="s">
        <v>1139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15</v>
      </c>
      <c r="K43" s="129"/>
      <c r="L43" s="128">
        <f>J43</f>
        <v>15</v>
      </c>
      <c r="M43" s="129"/>
      <c r="N43" s="128">
        <f>J43</f>
        <v>15</v>
      </c>
      <c r="O43" s="129"/>
      <c r="P43" s="128">
        <f>J43</f>
        <v>15</v>
      </c>
      <c r="Q43" s="130"/>
      <c r="R43" s="129"/>
      <c r="S43" s="128">
        <f>J43</f>
        <v>15</v>
      </c>
      <c r="T43" s="129"/>
      <c r="U43" s="131">
        <f>J43</f>
        <v>15</v>
      </c>
      <c r="V43" s="132"/>
      <c r="W43" s="128">
        <f>J43</f>
        <v>15</v>
      </c>
      <c r="X43" s="130"/>
      <c r="Y43" s="130"/>
      <c r="Z43" s="130"/>
      <c r="AA43" s="129"/>
      <c r="AB43" s="20">
        <f>J43</f>
        <v>15</v>
      </c>
      <c r="AC43" s="128">
        <f>J43</f>
        <v>15</v>
      </c>
      <c r="AD43" s="130"/>
      <c r="AE43" s="129"/>
      <c r="AF43" s="21">
        <f>J43</f>
        <v>15</v>
      </c>
    </row>
    <row r="44" spans="5:32" ht="22.5" customHeight="1" x14ac:dyDescent="0.25">
      <c r="E44" s="99" t="s">
        <v>85</v>
      </c>
      <c r="F44" s="100"/>
      <c r="G44" s="100"/>
      <c r="H44" s="100"/>
      <c r="I44" s="101"/>
      <c r="J44" s="128">
        <v>7.5</v>
      </c>
      <c r="K44" s="129"/>
      <c r="L44" s="128">
        <f>J44</f>
        <v>7.5</v>
      </c>
      <c r="M44" s="129"/>
      <c r="N44" s="128">
        <f>J44</f>
        <v>7.5</v>
      </c>
      <c r="O44" s="129"/>
      <c r="P44" s="128">
        <f>J44</f>
        <v>7.5</v>
      </c>
      <c r="Q44" s="130"/>
      <c r="R44" s="129"/>
      <c r="S44" s="128">
        <f>J44</f>
        <v>7.5</v>
      </c>
      <c r="T44" s="129"/>
      <c r="U44" s="128">
        <f>J44</f>
        <v>7.5</v>
      </c>
      <c r="V44" s="129"/>
      <c r="W44" s="128">
        <f>J44</f>
        <v>7.5</v>
      </c>
      <c r="X44" s="130"/>
      <c r="Y44" s="130"/>
      <c r="Z44" s="130"/>
      <c r="AA44" s="129"/>
      <c r="AB44" s="20">
        <f>J44</f>
        <v>7.5</v>
      </c>
      <c r="AC44" s="128">
        <f>J44</f>
        <v>7.5</v>
      </c>
      <c r="AD44" s="130"/>
      <c r="AE44" s="129"/>
      <c r="AF44" s="21">
        <f>J44</f>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OffYWHRbMxt3pIGwkLV/DLftkf2FGy9NbLsqlxfR4dFA9GNrvnpj6a6hFinPJJ5v9bZW6784jrZdb33rji5gQ==" saltValue="aRvH0Q2IiOB0cdGeC/+Oq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6675B0E3-46F4-4A43-BE5F-12208B6B56A3}"/>
    <hyperlink ref="E53" location="INDEX!A1" display="Return to Index" xr:uid="{9E908A02-BB6F-4249-8E4E-235AC9D47D8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CALL - Calliope (66/11kV)</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J53"/>
  <sheetViews>
    <sheetView showGridLines="0" topLeftCell="A19" workbookViewId="0">
      <selection activeCell="AN54" sqref="AN5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1140</v>
      </c>
      <c r="J3" s="69"/>
      <c r="K3" s="69"/>
      <c r="L3" s="69"/>
      <c r="M3" s="69"/>
      <c r="N3" s="69"/>
      <c r="O3" s="69"/>
      <c r="P3" s="69"/>
      <c r="Q3" s="69"/>
      <c r="R3" s="69"/>
      <c r="S3" s="69"/>
      <c r="V3" s="71" t="s">
        <v>929</v>
      </c>
      <c r="W3" s="69"/>
      <c r="Y3" s="72" t="s">
        <v>1131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1141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34.9</v>
      </c>
      <c r="K26" s="91"/>
      <c r="L26" s="116">
        <v>34.9</v>
      </c>
      <c r="M26" s="91"/>
      <c r="N26" s="116">
        <v>34.9</v>
      </c>
      <c r="O26" s="91"/>
      <c r="P26" s="116">
        <v>34.9</v>
      </c>
      <c r="Q26" s="67"/>
      <c r="R26" s="91"/>
      <c r="S26" s="116">
        <v>34.9</v>
      </c>
      <c r="T26" s="91"/>
      <c r="U26" s="116">
        <v>37.799999999999997</v>
      </c>
      <c r="V26" s="91"/>
      <c r="W26" s="116">
        <v>37.799999999999997</v>
      </c>
      <c r="X26" s="67"/>
      <c r="Y26" s="67"/>
      <c r="Z26" s="67"/>
      <c r="AA26" s="91"/>
      <c r="AB26" s="3">
        <v>37.799999999999997</v>
      </c>
      <c r="AC26" s="92">
        <v>37.799999999999997</v>
      </c>
      <c r="AD26" s="67"/>
      <c r="AE26" s="91"/>
      <c r="AF26" s="4">
        <v>37.799999999999997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18.899999999999999</v>
      </c>
      <c r="K28" s="91"/>
      <c r="L28" s="116">
        <v>19.100000000000001</v>
      </c>
      <c r="M28" s="91"/>
      <c r="N28" s="116">
        <v>19.3</v>
      </c>
      <c r="O28" s="91"/>
      <c r="P28" s="116">
        <v>19.5</v>
      </c>
      <c r="Q28" s="67"/>
      <c r="R28" s="91"/>
      <c r="S28" s="116">
        <v>19.5</v>
      </c>
      <c r="T28" s="91"/>
      <c r="U28" s="116">
        <v>11.5</v>
      </c>
      <c r="V28" s="91"/>
      <c r="W28" s="116">
        <v>11.6</v>
      </c>
      <c r="X28" s="67"/>
      <c r="Y28" s="67"/>
      <c r="Z28" s="67"/>
      <c r="AA28" s="91"/>
      <c r="AB28" s="3">
        <v>11.7</v>
      </c>
      <c r="AC28" s="92">
        <v>11.9</v>
      </c>
      <c r="AD28" s="67"/>
      <c r="AE28" s="91"/>
      <c r="AF28" s="4">
        <v>12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0.99199999999999999</v>
      </c>
      <c r="K31" s="91"/>
      <c r="L31" s="118">
        <v>0.99199999999999999</v>
      </c>
      <c r="M31" s="91"/>
      <c r="N31" s="118">
        <v>0.99199999999999999</v>
      </c>
      <c r="O31" s="91"/>
      <c r="P31" s="118">
        <v>0.99199999999999999</v>
      </c>
      <c r="Q31" s="67"/>
      <c r="R31" s="91"/>
      <c r="S31" s="118">
        <v>0.99199999999999999</v>
      </c>
      <c r="T31" s="91"/>
      <c r="U31" s="118">
        <v>0.998</v>
      </c>
      <c r="V31" s="91"/>
      <c r="W31" s="118">
        <v>0.998</v>
      </c>
      <c r="X31" s="67"/>
      <c r="Y31" s="67"/>
      <c r="Z31" s="67"/>
      <c r="AA31" s="91"/>
      <c r="AB31" s="7">
        <v>0.998</v>
      </c>
      <c r="AC31" s="96">
        <v>0.998</v>
      </c>
      <c r="AD31" s="67"/>
      <c r="AE31" s="91"/>
      <c r="AF31" s="8">
        <v>0.998</v>
      </c>
    </row>
    <row r="32" spans="4:32" ht="13.15" customHeight="1" x14ac:dyDescent="0.25">
      <c r="E32" s="93" t="s">
        <v>40</v>
      </c>
      <c r="F32" s="67"/>
      <c r="G32" s="67"/>
      <c r="H32" s="67"/>
      <c r="I32" s="94"/>
      <c r="J32" s="116">
        <v>20</v>
      </c>
      <c r="K32" s="91"/>
      <c r="L32" s="116">
        <v>20</v>
      </c>
      <c r="M32" s="91"/>
      <c r="N32" s="116">
        <v>20</v>
      </c>
      <c r="O32" s="91"/>
      <c r="P32" s="116">
        <v>20</v>
      </c>
      <c r="Q32" s="67"/>
      <c r="R32" s="91"/>
      <c r="S32" s="116">
        <v>20</v>
      </c>
      <c r="T32" s="91"/>
      <c r="U32" s="116">
        <v>21.9</v>
      </c>
      <c r="V32" s="91"/>
      <c r="W32" s="116">
        <v>21.9</v>
      </c>
      <c r="X32" s="67"/>
      <c r="Y32" s="67"/>
      <c r="Z32" s="67"/>
      <c r="AA32" s="91"/>
      <c r="AB32" s="3">
        <v>21.9</v>
      </c>
      <c r="AC32" s="92">
        <v>21.9</v>
      </c>
      <c r="AD32" s="67"/>
      <c r="AE32" s="91"/>
      <c r="AF32" s="4">
        <v>21.9</v>
      </c>
    </row>
    <row r="33" spans="5:32" ht="13.15" customHeight="1" x14ac:dyDescent="0.25">
      <c r="E33" s="97" t="s">
        <v>44</v>
      </c>
      <c r="F33" s="67"/>
      <c r="G33" s="67"/>
      <c r="H33" s="67"/>
      <c r="I33" s="94"/>
      <c r="J33" s="119">
        <v>18.600000000000001</v>
      </c>
      <c r="K33" s="91"/>
      <c r="L33" s="119">
        <v>18.8</v>
      </c>
      <c r="M33" s="91"/>
      <c r="N33" s="119">
        <v>19</v>
      </c>
      <c r="O33" s="91"/>
      <c r="P33" s="119">
        <v>19.2</v>
      </c>
      <c r="Q33" s="67"/>
      <c r="R33" s="91"/>
      <c r="S33" s="119">
        <v>19.2</v>
      </c>
      <c r="T33" s="91"/>
      <c r="U33" s="119">
        <v>11.2</v>
      </c>
      <c r="V33" s="91"/>
      <c r="W33" s="119">
        <v>11.3</v>
      </c>
      <c r="X33" s="67"/>
      <c r="Y33" s="67"/>
      <c r="Z33" s="67"/>
      <c r="AA33" s="91"/>
      <c r="AB33" s="9">
        <v>11.4</v>
      </c>
      <c r="AC33" s="98">
        <v>11.6</v>
      </c>
      <c r="AD33" s="67"/>
      <c r="AE33" s="91"/>
      <c r="AF33" s="10">
        <v>11.7</v>
      </c>
    </row>
    <row r="34" spans="5:32" ht="20.25" customHeight="1" x14ac:dyDescent="0.25">
      <c r="E34" s="93" t="s">
        <v>948</v>
      </c>
      <c r="F34" s="67"/>
      <c r="G34" s="67"/>
      <c r="H34" s="67"/>
      <c r="I34" s="94"/>
      <c r="J34" s="117">
        <v>0.9</v>
      </c>
      <c r="K34" s="91"/>
      <c r="L34" s="117">
        <v>0.9</v>
      </c>
      <c r="M34" s="91"/>
      <c r="N34" s="117">
        <v>1</v>
      </c>
      <c r="O34" s="91"/>
      <c r="P34" s="117">
        <v>1</v>
      </c>
      <c r="Q34" s="67"/>
      <c r="R34" s="91"/>
      <c r="S34" s="117">
        <v>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1144</v>
      </c>
      <c r="K35" s="91"/>
      <c r="L35" s="117" t="s">
        <v>1144</v>
      </c>
      <c r="M35" s="91"/>
      <c r="N35" s="117" t="s">
        <v>1144</v>
      </c>
      <c r="O35" s="91"/>
      <c r="P35" s="117" t="s">
        <v>1144</v>
      </c>
      <c r="Q35" s="67"/>
      <c r="R35" s="91"/>
      <c r="S35" s="117" t="s">
        <v>1144</v>
      </c>
      <c r="T35" s="91"/>
      <c r="U35" s="117" t="s">
        <v>1144</v>
      </c>
      <c r="V35" s="91"/>
      <c r="W35" s="117" t="s">
        <v>1144</v>
      </c>
      <c r="X35" s="67"/>
      <c r="Y35" s="67"/>
      <c r="Z35" s="67"/>
      <c r="AA35" s="91"/>
      <c r="AB35" s="5" t="s">
        <v>1144</v>
      </c>
      <c r="AC35" s="95" t="s">
        <v>1144</v>
      </c>
      <c r="AD35" s="67"/>
      <c r="AE35" s="91"/>
      <c r="AF35" s="6" t="s">
        <v>1144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30</v>
      </c>
      <c r="K43" s="129"/>
      <c r="L43" s="128">
        <f>J43</f>
        <v>30</v>
      </c>
      <c r="M43" s="129"/>
      <c r="N43" s="128">
        <f>J43</f>
        <v>30</v>
      </c>
      <c r="O43" s="129"/>
      <c r="P43" s="128">
        <f>J43</f>
        <v>30</v>
      </c>
      <c r="Q43" s="130"/>
      <c r="R43" s="129"/>
      <c r="S43" s="128">
        <f>J43</f>
        <v>30</v>
      </c>
      <c r="T43" s="129"/>
      <c r="U43" s="131">
        <f>J43</f>
        <v>30</v>
      </c>
      <c r="V43" s="132"/>
      <c r="W43" s="128">
        <f>J43</f>
        <v>30</v>
      </c>
      <c r="X43" s="130"/>
      <c r="Y43" s="130"/>
      <c r="Z43" s="130"/>
      <c r="AA43" s="129"/>
      <c r="AB43" s="20">
        <f>J43</f>
        <v>30</v>
      </c>
      <c r="AC43" s="128">
        <f>J43</f>
        <v>30</v>
      </c>
      <c r="AD43" s="130"/>
      <c r="AE43" s="129"/>
      <c r="AF43" s="21">
        <f>J43</f>
        <v>30</v>
      </c>
    </row>
    <row r="44" spans="5:32" ht="22.5" customHeight="1" x14ac:dyDescent="0.25">
      <c r="E44" s="99" t="s">
        <v>85</v>
      </c>
      <c r="F44" s="100"/>
      <c r="G44" s="100"/>
      <c r="H44" s="100"/>
      <c r="I44" s="101"/>
      <c r="J44" s="128">
        <v>15</v>
      </c>
      <c r="K44" s="129"/>
      <c r="L44" s="128">
        <f>J44</f>
        <v>15</v>
      </c>
      <c r="M44" s="129"/>
      <c r="N44" s="128">
        <f>J44</f>
        <v>15</v>
      </c>
      <c r="O44" s="129"/>
      <c r="P44" s="128">
        <f>J44</f>
        <v>15</v>
      </c>
      <c r="Q44" s="130"/>
      <c r="R44" s="129"/>
      <c r="S44" s="128">
        <f>J44</f>
        <v>15</v>
      </c>
      <c r="T44" s="129"/>
      <c r="U44" s="128">
        <f>J44</f>
        <v>15</v>
      </c>
      <c r="V44" s="129"/>
      <c r="W44" s="128">
        <f>J44</f>
        <v>15</v>
      </c>
      <c r="X44" s="130"/>
      <c r="Y44" s="130"/>
      <c r="Z44" s="130"/>
      <c r="AA44" s="129"/>
      <c r="AB44" s="20">
        <f>J44</f>
        <v>15</v>
      </c>
      <c r="AC44" s="128">
        <f>J44</f>
        <v>15</v>
      </c>
      <c r="AD44" s="130"/>
      <c r="AE44" s="129"/>
      <c r="AF44" s="21">
        <f>J44</f>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7gG3LKcf6fDS1d1roYlfaguBkQy5j8FoWHAMHcERR8HwoLl14d/6AjKWNYph76RdCdTFdTeoScwqI4MwvmvO/A==" saltValue="oAqXD94LYj12tPcK5K39z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36F6D3A7-54E8-435C-A96F-B8C8416A99A2}"/>
    <hyperlink ref="E53" location="INDEX!A1" display="Return to Index" xr:uid="{69A5168D-0305-4938-8B23-47ECB50580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CANN - Cannonvale (66/11kV)</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53"/>
  <sheetViews>
    <sheetView showGridLines="0" topLeftCell="A16" zoomScaleNormal="10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928</v>
      </c>
      <c r="J3" s="69"/>
      <c r="K3" s="69"/>
      <c r="L3" s="69"/>
      <c r="M3" s="69"/>
      <c r="N3" s="69"/>
      <c r="O3" s="69"/>
      <c r="P3" s="69"/>
      <c r="Q3" s="69"/>
      <c r="R3" s="69"/>
      <c r="S3" s="69"/>
      <c r="V3" s="71" t="s">
        <v>929</v>
      </c>
      <c r="W3" s="69"/>
      <c r="Y3" s="72" t="s">
        <v>930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933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thickBot="1" x14ac:dyDescent="0.3"/>
    <row r="24" spans="4:32" ht="15.75" thickTop="1"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90" t="s">
        <v>6</v>
      </c>
      <c r="K25" s="91"/>
      <c r="L25" s="90" t="s">
        <v>7</v>
      </c>
      <c r="M25" s="91"/>
      <c r="N25" s="90" t="s">
        <v>8</v>
      </c>
      <c r="O25" s="91"/>
      <c r="P25" s="90" t="s">
        <v>9</v>
      </c>
      <c r="Q25" s="67"/>
      <c r="R25" s="91"/>
      <c r="S25" s="90" t="s">
        <v>10</v>
      </c>
      <c r="T25" s="91"/>
      <c r="U25" s="90" t="s">
        <v>942</v>
      </c>
      <c r="V25" s="91"/>
      <c r="W25" s="90"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92">
        <v>48</v>
      </c>
      <c r="K26" s="91"/>
      <c r="L26" s="92">
        <v>48</v>
      </c>
      <c r="M26" s="91"/>
      <c r="N26" s="92">
        <v>48</v>
      </c>
      <c r="O26" s="91"/>
      <c r="P26" s="92">
        <v>48</v>
      </c>
      <c r="Q26" s="67"/>
      <c r="R26" s="91"/>
      <c r="S26" s="92">
        <v>48</v>
      </c>
      <c r="T26" s="91"/>
      <c r="U26" s="92">
        <v>55.6</v>
      </c>
      <c r="V26" s="91"/>
      <c r="W26" s="92">
        <v>55.6</v>
      </c>
      <c r="X26" s="67"/>
      <c r="Y26" s="67"/>
      <c r="Z26" s="67"/>
      <c r="AA26" s="91"/>
      <c r="AB26" s="3">
        <v>55.6</v>
      </c>
      <c r="AC26" s="92">
        <v>55.6</v>
      </c>
      <c r="AD26" s="67"/>
      <c r="AE26" s="91"/>
      <c r="AF26" s="4">
        <v>55.6</v>
      </c>
    </row>
    <row r="27" spans="4:32" ht="20.25" customHeight="1" x14ac:dyDescent="0.25">
      <c r="E27" s="93" t="s">
        <v>24</v>
      </c>
      <c r="F27" s="67"/>
      <c r="G27" s="67"/>
      <c r="H27" s="67"/>
      <c r="I27" s="94"/>
      <c r="J27" s="92">
        <v>0</v>
      </c>
      <c r="K27" s="91"/>
      <c r="L27" s="92">
        <v>0</v>
      </c>
      <c r="M27" s="91"/>
      <c r="N27" s="92">
        <v>0</v>
      </c>
      <c r="O27" s="91"/>
      <c r="P27" s="92">
        <v>0</v>
      </c>
      <c r="Q27" s="67"/>
      <c r="R27" s="91"/>
      <c r="S27" s="92">
        <v>0</v>
      </c>
      <c r="T27" s="91"/>
      <c r="U27" s="92">
        <v>0</v>
      </c>
      <c r="V27" s="91"/>
      <c r="W27" s="92">
        <v>0</v>
      </c>
      <c r="X27" s="67"/>
      <c r="Y27" s="67"/>
      <c r="Z27" s="67"/>
      <c r="AA27" s="91"/>
      <c r="AB27" s="3">
        <v>0</v>
      </c>
      <c r="AC27" s="92">
        <v>0</v>
      </c>
      <c r="AD27" s="67"/>
      <c r="AE27" s="91"/>
      <c r="AF27" s="4">
        <v>0</v>
      </c>
    </row>
    <row r="28" spans="4:32" ht="13.15" customHeight="1" x14ac:dyDescent="0.25">
      <c r="E28" s="93" t="s">
        <v>28</v>
      </c>
      <c r="F28" s="67"/>
      <c r="G28" s="67"/>
      <c r="H28" s="67"/>
      <c r="I28" s="94"/>
      <c r="J28" s="92">
        <v>5.4</v>
      </c>
      <c r="K28" s="91"/>
      <c r="L28" s="92">
        <v>5.4</v>
      </c>
      <c r="M28" s="91"/>
      <c r="N28" s="92">
        <v>5.5</v>
      </c>
      <c r="O28" s="91"/>
      <c r="P28" s="92">
        <v>5.5</v>
      </c>
      <c r="Q28" s="67"/>
      <c r="R28" s="91"/>
      <c r="S28" s="92">
        <v>5.5</v>
      </c>
      <c r="T28" s="91"/>
      <c r="U28" s="92">
        <v>4.3</v>
      </c>
      <c r="V28" s="91"/>
      <c r="W28" s="92">
        <v>4.3</v>
      </c>
      <c r="X28" s="67"/>
      <c r="Y28" s="67"/>
      <c r="Z28" s="67"/>
      <c r="AA28" s="91"/>
      <c r="AB28" s="3">
        <v>4.3</v>
      </c>
      <c r="AC28" s="92">
        <v>4.4000000000000004</v>
      </c>
      <c r="AD28" s="67"/>
      <c r="AE28" s="91"/>
      <c r="AF28" s="4">
        <v>4.4000000000000004</v>
      </c>
    </row>
    <row r="29" spans="4:32" ht="13.15" customHeight="1" x14ac:dyDescent="0.25">
      <c r="E29" s="93" t="s">
        <v>32</v>
      </c>
      <c r="F29" s="67"/>
      <c r="G29" s="67"/>
      <c r="H29" s="67"/>
      <c r="I29" s="94"/>
      <c r="J29" s="95"/>
      <c r="K29" s="91"/>
      <c r="L29" s="95"/>
      <c r="M29" s="91"/>
      <c r="N29" s="95"/>
      <c r="O29" s="91"/>
      <c r="P29" s="95"/>
      <c r="Q29" s="67"/>
      <c r="R29" s="91"/>
      <c r="S29" s="95"/>
      <c r="T29" s="91"/>
      <c r="U29" s="95"/>
      <c r="V29" s="91"/>
      <c r="W29" s="95"/>
      <c r="X29" s="67"/>
      <c r="Y29" s="67"/>
      <c r="Z29" s="67"/>
      <c r="AA29" s="91"/>
      <c r="AB29" s="5"/>
      <c r="AC29" s="95"/>
      <c r="AD29" s="67"/>
      <c r="AE29" s="91"/>
      <c r="AF29" s="6"/>
    </row>
    <row r="30" spans="4:32" ht="13.15" customHeight="1" x14ac:dyDescent="0.25">
      <c r="E30" s="93" t="s">
        <v>947</v>
      </c>
      <c r="F30" s="67"/>
      <c r="G30" s="67"/>
      <c r="H30" s="67"/>
      <c r="I30" s="94"/>
      <c r="J30" s="95"/>
      <c r="K30" s="91"/>
      <c r="L30" s="95"/>
      <c r="M30" s="91"/>
      <c r="N30" s="95"/>
      <c r="O30" s="91"/>
      <c r="P30" s="95"/>
      <c r="Q30" s="67"/>
      <c r="R30" s="91"/>
      <c r="S30" s="95"/>
      <c r="T30" s="91"/>
      <c r="U30" s="95"/>
      <c r="V30" s="91"/>
      <c r="W30" s="95"/>
      <c r="X30" s="67"/>
      <c r="Y30" s="67"/>
      <c r="Z30" s="67"/>
      <c r="AA30" s="91"/>
      <c r="AB30" s="5"/>
      <c r="AC30" s="95"/>
      <c r="AD30" s="67"/>
      <c r="AE30" s="91"/>
      <c r="AF30" s="6"/>
    </row>
    <row r="31" spans="4:32" ht="20.25" customHeight="1" x14ac:dyDescent="0.25">
      <c r="E31" s="93" t="s">
        <v>36</v>
      </c>
      <c r="F31" s="67"/>
      <c r="G31" s="67"/>
      <c r="H31" s="67"/>
      <c r="I31" s="94"/>
      <c r="J31" s="96">
        <v>0.999</v>
      </c>
      <c r="K31" s="91"/>
      <c r="L31" s="96">
        <v>0.999</v>
      </c>
      <c r="M31" s="91"/>
      <c r="N31" s="96">
        <v>0.999</v>
      </c>
      <c r="O31" s="91"/>
      <c r="P31" s="96">
        <v>0.999</v>
      </c>
      <c r="Q31" s="67"/>
      <c r="R31" s="91"/>
      <c r="S31" s="96">
        <v>0.999</v>
      </c>
      <c r="T31" s="91"/>
      <c r="U31" s="96">
        <v>1</v>
      </c>
      <c r="V31" s="91"/>
      <c r="W31" s="96">
        <v>1</v>
      </c>
      <c r="X31" s="67"/>
      <c r="Y31" s="67"/>
      <c r="Z31" s="67"/>
      <c r="AA31" s="91"/>
      <c r="AB31" s="7">
        <v>1</v>
      </c>
      <c r="AC31" s="96">
        <v>1</v>
      </c>
      <c r="AD31" s="67"/>
      <c r="AE31" s="91"/>
      <c r="AF31" s="8">
        <v>1</v>
      </c>
    </row>
    <row r="32" spans="4:32" ht="13.15" customHeight="1" x14ac:dyDescent="0.25">
      <c r="E32" s="93" t="s">
        <v>40</v>
      </c>
      <c r="F32" s="67"/>
      <c r="G32" s="67"/>
      <c r="H32" s="67"/>
      <c r="I32" s="94"/>
      <c r="J32" s="92">
        <v>24</v>
      </c>
      <c r="K32" s="91"/>
      <c r="L32" s="92">
        <v>24</v>
      </c>
      <c r="M32" s="91"/>
      <c r="N32" s="92">
        <v>24</v>
      </c>
      <c r="O32" s="91"/>
      <c r="P32" s="92">
        <v>24</v>
      </c>
      <c r="Q32" s="67"/>
      <c r="R32" s="91"/>
      <c r="S32" s="92">
        <v>24</v>
      </c>
      <c r="T32" s="91"/>
      <c r="U32" s="92">
        <v>27.8</v>
      </c>
      <c r="V32" s="91"/>
      <c r="W32" s="92">
        <v>27.8</v>
      </c>
      <c r="X32" s="67"/>
      <c r="Y32" s="67"/>
      <c r="Z32" s="67"/>
      <c r="AA32" s="91"/>
      <c r="AB32" s="3">
        <v>27.8</v>
      </c>
      <c r="AC32" s="92">
        <v>27.8</v>
      </c>
      <c r="AD32" s="67"/>
      <c r="AE32" s="91"/>
      <c r="AF32" s="4">
        <v>27.8</v>
      </c>
    </row>
    <row r="33" spans="5:32" ht="13.15" customHeight="1" x14ac:dyDescent="0.25">
      <c r="E33" s="97" t="s">
        <v>44</v>
      </c>
      <c r="F33" s="67"/>
      <c r="G33" s="67"/>
      <c r="H33" s="67"/>
      <c r="I33" s="94"/>
      <c r="J33" s="98">
        <v>5.2</v>
      </c>
      <c r="K33" s="91"/>
      <c r="L33" s="98">
        <v>5.2</v>
      </c>
      <c r="M33" s="91"/>
      <c r="N33" s="98">
        <v>5.3</v>
      </c>
      <c r="O33" s="91"/>
      <c r="P33" s="98">
        <v>5.3</v>
      </c>
      <c r="Q33" s="67"/>
      <c r="R33" s="91"/>
      <c r="S33" s="98">
        <v>5.3</v>
      </c>
      <c r="T33" s="91"/>
      <c r="U33" s="98">
        <v>4.2</v>
      </c>
      <c r="V33" s="91"/>
      <c r="W33" s="98">
        <v>4.2</v>
      </c>
      <c r="X33" s="67"/>
      <c r="Y33" s="67"/>
      <c r="Z33" s="67"/>
      <c r="AA33" s="91"/>
      <c r="AB33" s="9">
        <v>4.2</v>
      </c>
      <c r="AC33" s="98">
        <v>4.3</v>
      </c>
      <c r="AD33" s="67"/>
      <c r="AE33" s="91"/>
      <c r="AF33" s="10">
        <v>4.3</v>
      </c>
    </row>
    <row r="34" spans="5:32" ht="20.25" customHeight="1" x14ac:dyDescent="0.25">
      <c r="E34" s="93" t="s">
        <v>948</v>
      </c>
      <c r="F34" s="67"/>
      <c r="G34" s="67"/>
      <c r="H34" s="67"/>
      <c r="I34" s="94"/>
      <c r="J34" s="95">
        <v>0.3</v>
      </c>
      <c r="K34" s="91"/>
      <c r="L34" s="95">
        <v>0.3</v>
      </c>
      <c r="M34" s="91"/>
      <c r="N34" s="95">
        <v>0.3</v>
      </c>
      <c r="O34" s="91"/>
      <c r="P34" s="95">
        <v>0.3</v>
      </c>
      <c r="Q34" s="67"/>
      <c r="R34" s="91"/>
      <c r="S34" s="95">
        <v>0.3</v>
      </c>
      <c r="T34" s="91"/>
      <c r="U34" s="95">
        <v>0.2</v>
      </c>
      <c r="V34" s="91"/>
      <c r="W34" s="95">
        <v>0.2</v>
      </c>
      <c r="X34" s="67"/>
      <c r="Y34" s="67"/>
      <c r="Z34" s="67"/>
      <c r="AA34" s="91"/>
      <c r="AB34" s="5">
        <v>0.2</v>
      </c>
      <c r="AC34" s="95">
        <v>0.2</v>
      </c>
      <c r="AD34" s="67"/>
      <c r="AE34" s="91"/>
      <c r="AF34" s="6">
        <v>0.2</v>
      </c>
    </row>
    <row r="35" spans="5:32" ht="20.25" customHeight="1" x14ac:dyDescent="0.25">
      <c r="E35" s="93" t="s">
        <v>949</v>
      </c>
      <c r="F35" s="67"/>
      <c r="G35" s="67"/>
      <c r="H35" s="67"/>
      <c r="I35" s="94"/>
      <c r="J35" s="95" t="s">
        <v>950</v>
      </c>
      <c r="K35" s="91"/>
      <c r="L35" s="95" t="s">
        <v>950</v>
      </c>
      <c r="M35" s="91"/>
      <c r="N35" s="95" t="s">
        <v>950</v>
      </c>
      <c r="O35" s="91"/>
      <c r="P35" s="95" t="s">
        <v>950</v>
      </c>
      <c r="Q35" s="67"/>
      <c r="R35" s="91"/>
      <c r="S35" s="95" t="s">
        <v>950</v>
      </c>
      <c r="T35" s="91"/>
      <c r="U35" s="95" t="s">
        <v>950</v>
      </c>
      <c r="V35" s="91"/>
      <c r="W35" s="95" t="s">
        <v>950</v>
      </c>
      <c r="X35" s="67"/>
      <c r="Y35" s="67"/>
      <c r="Z35" s="67"/>
      <c r="AA35" s="91"/>
      <c r="AB35" s="5" t="s">
        <v>950</v>
      </c>
      <c r="AC35" s="95" t="s">
        <v>950</v>
      </c>
      <c r="AD35" s="67"/>
      <c r="AE35" s="91"/>
      <c r="AF35" s="6" t="s">
        <v>950</v>
      </c>
    </row>
    <row r="36" spans="5:32" ht="13.15" customHeight="1" x14ac:dyDescent="0.25">
      <c r="E36" s="93" t="s">
        <v>56</v>
      </c>
      <c r="F36" s="67"/>
      <c r="G36" s="67"/>
      <c r="H36" s="67"/>
      <c r="I36" s="94"/>
      <c r="J36" s="95"/>
      <c r="K36" s="91"/>
      <c r="L36" s="95"/>
      <c r="M36" s="91"/>
      <c r="N36" s="95"/>
      <c r="O36" s="91"/>
      <c r="P36" s="95"/>
      <c r="Q36" s="67"/>
      <c r="R36" s="91"/>
      <c r="S36" s="95"/>
      <c r="T36" s="91"/>
      <c r="U36" s="95"/>
      <c r="V36" s="91"/>
      <c r="W36" s="95"/>
      <c r="X36" s="67"/>
      <c r="Y36" s="67"/>
      <c r="Z36" s="67"/>
      <c r="AA36" s="91"/>
      <c r="AB36" s="5"/>
      <c r="AC36" s="95"/>
      <c r="AD36" s="67"/>
      <c r="AE36" s="91"/>
      <c r="AF36" s="6"/>
    </row>
    <row r="37" spans="5:32" x14ac:dyDescent="0.25">
      <c r="E37" s="93" t="s">
        <v>61</v>
      </c>
      <c r="F37" s="67"/>
      <c r="G37" s="67"/>
      <c r="H37" s="67"/>
      <c r="I37" s="94"/>
      <c r="J37" s="92">
        <v>0</v>
      </c>
      <c r="K37" s="91"/>
      <c r="L37" s="92">
        <v>0</v>
      </c>
      <c r="M37" s="91"/>
      <c r="N37" s="92">
        <v>0</v>
      </c>
      <c r="O37" s="91"/>
      <c r="P37" s="92">
        <v>0</v>
      </c>
      <c r="Q37" s="67"/>
      <c r="R37" s="91"/>
      <c r="S37" s="92">
        <v>0</v>
      </c>
      <c r="T37" s="91"/>
      <c r="U37" s="92">
        <v>0</v>
      </c>
      <c r="V37" s="91"/>
      <c r="W37" s="92">
        <v>0</v>
      </c>
      <c r="X37" s="67"/>
      <c r="Y37" s="67"/>
      <c r="Z37" s="67"/>
      <c r="AA37" s="91"/>
      <c r="AB37" s="3">
        <v>0</v>
      </c>
      <c r="AC37" s="92">
        <v>0</v>
      </c>
      <c r="AD37" s="67"/>
      <c r="AE37" s="91"/>
      <c r="AF37" s="4">
        <v>0</v>
      </c>
    </row>
    <row r="38" spans="5:32" ht="20.25" customHeight="1" x14ac:dyDescent="0.25">
      <c r="E38" s="93" t="s">
        <v>65</v>
      </c>
      <c r="F38" s="67"/>
      <c r="G38" s="67"/>
      <c r="H38" s="67"/>
      <c r="I38" s="94"/>
      <c r="J38" s="92">
        <v>0</v>
      </c>
      <c r="K38" s="91"/>
      <c r="L38" s="92">
        <v>0</v>
      </c>
      <c r="M38" s="91"/>
      <c r="N38" s="92">
        <v>0</v>
      </c>
      <c r="O38" s="91"/>
      <c r="P38" s="92">
        <v>0</v>
      </c>
      <c r="Q38" s="67"/>
      <c r="R38" s="91"/>
      <c r="S38" s="92">
        <v>0</v>
      </c>
      <c r="T38" s="91"/>
      <c r="U38" s="92">
        <v>0</v>
      </c>
      <c r="V38" s="91"/>
      <c r="W38" s="92">
        <v>0</v>
      </c>
      <c r="X38" s="67"/>
      <c r="Y38" s="67"/>
      <c r="Z38" s="67"/>
      <c r="AA38" s="91"/>
      <c r="AB38" s="3">
        <v>0</v>
      </c>
      <c r="AC38" s="92">
        <v>0</v>
      </c>
      <c r="AD38" s="67"/>
      <c r="AE38" s="91"/>
      <c r="AF38" s="4">
        <v>0</v>
      </c>
    </row>
    <row r="39" spans="5:32" x14ac:dyDescent="0.25">
      <c r="E39" s="93" t="s">
        <v>70</v>
      </c>
      <c r="F39" s="67"/>
      <c r="G39" s="67"/>
      <c r="H39" s="67"/>
      <c r="I39" s="94"/>
      <c r="J39" s="92">
        <v>2.5</v>
      </c>
      <c r="K39" s="91"/>
      <c r="L39" s="92">
        <v>2.5</v>
      </c>
      <c r="M39" s="91"/>
      <c r="N39" s="92">
        <v>2.5</v>
      </c>
      <c r="O39" s="91"/>
      <c r="P39" s="92">
        <v>2.5</v>
      </c>
      <c r="Q39" s="67"/>
      <c r="R39" s="91"/>
      <c r="S39" s="92">
        <v>2.5</v>
      </c>
      <c r="T39" s="91"/>
      <c r="U39" s="92">
        <v>2.5</v>
      </c>
      <c r="V39" s="91"/>
      <c r="W39" s="92">
        <v>2.5</v>
      </c>
      <c r="X39" s="67"/>
      <c r="Y39" s="67"/>
      <c r="Z39" s="67"/>
      <c r="AA39" s="91"/>
      <c r="AB39" s="3">
        <v>2.5</v>
      </c>
      <c r="AC39" s="92">
        <v>2.5</v>
      </c>
      <c r="AD39" s="67"/>
      <c r="AE39" s="91"/>
      <c r="AF39" s="4">
        <v>2.5</v>
      </c>
    </row>
    <row r="40" spans="5:32" x14ac:dyDescent="0.25">
      <c r="E40" s="93" t="s">
        <v>73</v>
      </c>
      <c r="F40" s="67"/>
      <c r="G40" s="67"/>
      <c r="H40" s="67"/>
      <c r="I40" s="94"/>
      <c r="J40" s="92">
        <v>10</v>
      </c>
      <c r="K40" s="91"/>
      <c r="L40" s="92">
        <v>10</v>
      </c>
      <c r="M40" s="91"/>
      <c r="N40" s="92">
        <v>10</v>
      </c>
      <c r="O40" s="91"/>
      <c r="P40" s="92">
        <v>10</v>
      </c>
      <c r="Q40" s="67"/>
      <c r="R40" s="91"/>
      <c r="S40" s="92">
        <v>10</v>
      </c>
      <c r="T40" s="91"/>
      <c r="U40" s="92">
        <v>10</v>
      </c>
      <c r="V40" s="91"/>
      <c r="W40" s="92">
        <v>10</v>
      </c>
      <c r="X40" s="67"/>
      <c r="Y40" s="67"/>
      <c r="Z40" s="67"/>
      <c r="AA40" s="91"/>
      <c r="AB40" s="3">
        <v>10</v>
      </c>
      <c r="AC40" s="92">
        <v>10</v>
      </c>
      <c r="AD40" s="67"/>
      <c r="AE40" s="91"/>
      <c r="AF40" s="4">
        <v>10</v>
      </c>
    </row>
    <row r="41" spans="5:32" x14ac:dyDescent="0.25">
      <c r="E41" s="93" t="s">
        <v>77</v>
      </c>
      <c r="F41" s="67"/>
      <c r="G41" s="67"/>
      <c r="H41" s="67"/>
      <c r="I41" s="94"/>
      <c r="J41" s="92">
        <v>0</v>
      </c>
      <c r="K41" s="91"/>
      <c r="L41" s="92">
        <v>0</v>
      </c>
      <c r="M41" s="91"/>
      <c r="N41" s="92">
        <v>0</v>
      </c>
      <c r="O41" s="91"/>
      <c r="P41" s="92">
        <v>0</v>
      </c>
      <c r="Q41" s="67"/>
      <c r="R41" s="91"/>
      <c r="S41" s="92">
        <v>0</v>
      </c>
      <c r="T41" s="91"/>
      <c r="U41" s="92">
        <v>0</v>
      </c>
      <c r="V41" s="91"/>
      <c r="W41" s="92">
        <v>0</v>
      </c>
      <c r="X41" s="67"/>
      <c r="Y41" s="67"/>
      <c r="Z41" s="67"/>
      <c r="AA41" s="91"/>
      <c r="AB41" s="3">
        <v>0</v>
      </c>
      <c r="AC41" s="92">
        <v>0</v>
      </c>
      <c r="AD41" s="67"/>
      <c r="AE41" s="91"/>
      <c r="AF41" s="4">
        <v>0</v>
      </c>
    </row>
    <row r="42" spans="5:32" x14ac:dyDescent="0.25">
      <c r="E42" s="93" t="s">
        <v>81</v>
      </c>
      <c r="F42" s="67"/>
      <c r="G42" s="67"/>
      <c r="H42" s="67"/>
      <c r="I42" s="94"/>
      <c r="J42" s="92">
        <v>0</v>
      </c>
      <c r="K42" s="91"/>
      <c r="L42" s="92">
        <v>0</v>
      </c>
      <c r="M42" s="91"/>
      <c r="N42" s="92">
        <v>0</v>
      </c>
      <c r="O42" s="91"/>
      <c r="P42" s="92">
        <v>0</v>
      </c>
      <c r="Q42" s="67"/>
      <c r="R42" s="91"/>
      <c r="S42" s="92">
        <v>0</v>
      </c>
      <c r="T42" s="91"/>
      <c r="U42" s="92">
        <v>0</v>
      </c>
      <c r="V42" s="91"/>
      <c r="W42" s="92">
        <v>0</v>
      </c>
      <c r="X42" s="67"/>
      <c r="Y42" s="67"/>
      <c r="Z42" s="67"/>
      <c r="AA42" s="91"/>
      <c r="AB42" s="3">
        <v>0</v>
      </c>
      <c r="AC42" s="92">
        <v>0</v>
      </c>
      <c r="AD42" s="67"/>
      <c r="AE42" s="91"/>
      <c r="AF42" s="4">
        <v>0</v>
      </c>
    </row>
    <row r="43" spans="5:32" ht="21"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19.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95"/>
      <c r="K45" s="91"/>
      <c r="L45" s="95"/>
      <c r="M45" s="91"/>
      <c r="N45" s="95"/>
      <c r="O45" s="91"/>
      <c r="P45" s="95"/>
      <c r="Q45" s="67"/>
      <c r="R45" s="91"/>
      <c r="S45" s="95"/>
      <c r="T45" s="91"/>
      <c r="U45" s="95"/>
      <c r="V45" s="91"/>
      <c r="W45" s="95"/>
      <c r="X45" s="67"/>
      <c r="Y45" s="67"/>
      <c r="Z45" s="67"/>
      <c r="AA45" s="91"/>
      <c r="AB45" s="5"/>
      <c r="AC45" s="95"/>
      <c r="AD45" s="67"/>
      <c r="AE45" s="91"/>
      <c r="AF45" s="6"/>
    </row>
    <row r="46" spans="5:32" x14ac:dyDescent="0.25">
      <c r="E46" s="93" t="s">
        <v>93</v>
      </c>
      <c r="F46" s="67"/>
      <c r="G46" s="67"/>
      <c r="H46" s="67"/>
      <c r="I46" s="94"/>
      <c r="J46" s="95"/>
      <c r="K46" s="91"/>
      <c r="L46" s="95"/>
      <c r="M46" s="91"/>
      <c r="N46" s="95"/>
      <c r="O46" s="91"/>
      <c r="P46" s="95"/>
      <c r="Q46" s="67"/>
      <c r="R46" s="91"/>
      <c r="S46" s="95"/>
      <c r="T46" s="91"/>
      <c r="U46" s="95"/>
      <c r="V46" s="91"/>
      <c r="W46" s="95"/>
      <c r="X46" s="67"/>
      <c r="Y46" s="67"/>
      <c r="Z46" s="67"/>
      <c r="AA46" s="91"/>
      <c r="AB46" s="5"/>
      <c r="AC46" s="95"/>
      <c r="AD46" s="67"/>
      <c r="AE46" s="91"/>
      <c r="AF46" s="6"/>
    </row>
    <row r="47" spans="5:32" ht="0" hidden="1" customHeight="1" x14ac:dyDescent="0.25">
      <c r="E47" s="93" t="s">
        <v>97</v>
      </c>
      <c r="F47" s="67"/>
      <c r="G47" s="67"/>
      <c r="H47" s="67"/>
      <c r="I47" s="94"/>
      <c r="J47" s="95" t="s">
        <v>952</v>
      </c>
      <c r="K47" s="91"/>
      <c r="L47" s="95" t="s">
        <v>952</v>
      </c>
      <c r="M47" s="91"/>
      <c r="N47" s="95" t="s">
        <v>952</v>
      </c>
      <c r="O47" s="91"/>
      <c r="P47" s="95" t="s">
        <v>952</v>
      </c>
      <c r="Q47" s="67"/>
      <c r="R47" s="91"/>
      <c r="S47" s="95" t="s">
        <v>952</v>
      </c>
      <c r="T47" s="91"/>
      <c r="U47" s="95" t="s">
        <v>952</v>
      </c>
      <c r="V47" s="91"/>
      <c r="W47" s="95"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04" t="s">
        <v>953</v>
      </c>
      <c r="K48" s="105"/>
      <c r="L48" s="104" t="s">
        <v>953</v>
      </c>
      <c r="M48" s="105"/>
      <c r="N48" s="104" t="s">
        <v>953</v>
      </c>
      <c r="O48" s="105"/>
      <c r="P48" s="104" t="s">
        <v>953</v>
      </c>
      <c r="Q48" s="112"/>
      <c r="R48" s="105"/>
      <c r="S48" s="104" t="s">
        <v>953</v>
      </c>
      <c r="T48" s="105"/>
      <c r="U48" s="106" t="s">
        <v>953</v>
      </c>
      <c r="V48" s="107"/>
      <c r="W48" s="106"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5YpFDVlzv9sJMSSANsSshYuOdsRicGUvPcYl+2/oyz7XhcDizU9z4cUX9dZUCUd4G4WlFQX7aJTrP5nsECgaWg==" saltValue="Mi+zFs2gbj++y1RY0XCsi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371FF089-548D-474D-AD06-B57EA5E25963}"/>
    <hyperlink ref="E53" location="INDEX!A1" display="Return to Index" xr:uid="{EF8ED3E5-D39D-4FA8-8102-6EF8B3E5ED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AGWA - Agnes Water (66/22kV)</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J53"/>
  <sheetViews>
    <sheetView showGridLines="0" topLeftCell="A16" workbookViewId="0">
      <selection activeCell="AP40" sqref="AP4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1145</v>
      </c>
      <c r="J3" s="69"/>
      <c r="K3" s="69"/>
      <c r="L3" s="69"/>
      <c r="M3" s="69"/>
      <c r="N3" s="69"/>
      <c r="O3" s="69"/>
      <c r="P3" s="69"/>
      <c r="Q3" s="69"/>
      <c r="R3" s="69"/>
      <c r="S3" s="69"/>
      <c r="V3" s="71" t="s">
        <v>929</v>
      </c>
      <c r="W3" s="69"/>
      <c r="Y3" s="72" t="s">
        <v>1146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1147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142.80000000000001</v>
      </c>
      <c r="K26" s="91"/>
      <c r="L26" s="116">
        <v>142.80000000000001</v>
      </c>
      <c r="M26" s="91"/>
      <c r="N26" s="116">
        <v>142.80000000000001</v>
      </c>
      <c r="O26" s="91"/>
      <c r="P26" s="116">
        <v>142.80000000000001</v>
      </c>
      <c r="Q26" s="67"/>
      <c r="R26" s="91"/>
      <c r="S26" s="116">
        <v>142.80000000000001</v>
      </c>
      <c r="T26" s="91"/>
      <c r="U26" s="116">
        <v>147.1</v>
      </c>
      <c r="V26" s="91"/>
      <c r="W26" s="116">
        <v>147.1</v>
      </c>
      <c r="X26" s="67"/>
      <c r="Y26" s="67"/>
      <c r="Z26" s="67"/>
      <c r="AA26" s="91"/>
      <c r="AB26" s="3">
        <v>147.1</v>
      </c>
      <c r="AC26" s="92">
        <v>147.1</v>
      </c>
      <c r="AD26" s="67"/>
      <c r="AE26" s="91"/>
      <c r="AF26" s="4">
        <v>147.1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52.3</v>
      </c>
      <c r="K28" s="91"/>
      <c r="L28" s="116">
        <v>52.8</v>
      </c>
      <c r="M28" s="91"/>
      <c r="N28" s="116">
        <v>53.3</v>
      </c>
      <c r="O28" s="91"/>
      <c r="P28" s="116">
        <v>53.7</v>
      </c>
      <c r="Q28" s="67"/>
      <c r="R28" s="91"/>
      <c r="S28" s="116">
        <v>53.8</v>
      </c>
      <c r="T28" s="91"/>
      <c r="U28" s="116">
        <v>36.299999999999997</v>
      </c>
      <c r="V28" s="91"/>
      <c r="W28" s="116">
        <v>36.5</v>
      </c>
      <c r="X28" s="67"/>
      <c r="Y28" s="67"/>
      <c r="Z28" s="67"/>
      <c r="AA28" s="91"/>
      <c r="AB28" s="3">
        <v>37</v>
      </c>
      <c r="AC28" s="92">
        <v>37.299999999999997</v>
      </c>
      <c r="AD28" s="67"/>
      <c r="AE28" s="91"/>
      <c r="AF28" s="4">
        <v>37.700000000000003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79.400000000000006</v>
      </c>
      <c r="K32" s="91"/>
      <c r="L32" s="116">
        <v>79.400000000000006</v>
      </c>
      <c r="M32" s="91"/>
      <c r="N32" s="116">
        <v>79.400000000000006</v>
      </c>
      <c r="O32" s="91"/>
      <c r="P32" s="116">
        <v>79.400000000000006</v>
      </c>
      <c r="Q32" s="67"/>
      <c r="R32" s="91"/>
      <c r="S32" s="116">
        <v>79.400000000000006</v>
      </c>
      <c r="T32" s="91"/>
      <c r="U32" s="116">
        <v>81.099999999999994</v>
      </c>
      <c r="V32" s="91"/>
      <c r="W32" s="116">
        <v>81.099999999999994</v>
      </c>
      <c r="X32" s="67"/>
      <c r="Y32" s="67"/>
      <c r="Z32" s="67"/>
      <c r="AA32" s="91"/>
      <c r="AB32" s="3">
        <v>81.099999999999994</v>
      </c>
      <c r="AC32" s="92">
        <v>81.099999999999994</v>
      </c>
      <c r="AD32" s="67"/>
      <c r="AE32" s="91"/>
      <c r="AF32" s="4">
        <v>81.099999999999994</v>
      </c>
    </row>
    <row r="33" spans="5:32" ht="13.15" customHeight="1" x14ac:dyDescent="0.25">
      <c r="E33" s="97" t="s">
        <v>44</v>
      </c>
      <c r="F33" s="67"/>
      <c r="G33" s="67"/>
      <c r="H33" s="67"/>
      <c r="I33" s="94"/>
      <c r="J33" s="119">
        <v>49.1</v>
      </c>
      <c r="K33" s="91"/>
      <c r="L33" s="119">
        <v>49.6</v>
      </c>
      <c r="M33" s="91"/>
      <c r="N33" s="119">
        <v>50.1</v>
      </c>
      <c r="O33" s="91"/>
      <c r="P33" s="119">
        <v>50.5</v>
      </c>
      <c r="Q33" s="67"/>
      <c r="R33" s="91"/>
      <c r="S33" s="119">
        <v>50.6</v>
      </c>
      <c r="T33" s="91"/>
      <c r="U33" s="119">
        <v>35.6</v>
      </c>
      <c r="V33" s="91"/>
      <c r="W33" s="119">
        <v>35.799999999999997</v>
      </c>
      <c r="X33" s="67"/>
      <c r="Y33" s="67"/>
      <c r="Z33" s="67"/>
      <c r="AA33" s="91"/>
      <c r="AB33" s="9">
        <v>36.200000000000003</v>
      </c>
      <c r="AC33" s="98">
        <v>36.6</v>
      </c>
      <c r="AD33" s="67"/>
      <c r="AE33" s="91"/>
      <c r="AF33" s="10">
        <v>36.9</v>
      </c>
    </row>
    <row r="34" spans="5:32" ht="20.25" customHeight="1" x14ac:dyDescent="0.25">
      <c r="E34" s="93" t="s">
        <v>948</v>
      </c>
      <c r="F34" s="67"/>
      <c r="G34" s="67"/>
      <c r="H34" s="67"/>
      <c r="I34" s="94"/>
      <c r="J34" s="117">
        <v>2.5</v>
      </c>
      <c r="K34" s="91"/>
      <c r="L34" s="117">
        <v>2.5</v>
      </c>
      <c r="M34" s="91"/>
      <c r="N34" s="117">
        <v>2.5</v>
      </c>
      <c r="O34" s="91"/>
      <c r="P34" s="117">
        <v>2.5</v>
      </c>
      <c r="Q34" s="67"/>
      <c r="R34" s="91"/>
      <c r="S34" s="117">
        <v>2.5</v>
      </c>
      <c r="T34" s="91"/>
      <c r="U34" s="117">
        <v>1.8</v>
      </c>
      <c r="V34" s="91"/>
      <c r="W34" s="117">
        <v>1.8</v>
      </c>
      <c r="X34" s="67"/>
      <c r="Y34" s="67"/>
      <c r="Z34" s="67"/>
      <c r="AA34" s="91"/>
      <c r="AB34" s="5">
        <v>1.8</v>
      </c>
      <c r="AC34" s="95">
        <v>1.8</v>
      </c>
      <c r="AD34" s="67"/>
      <c r="AE34" s="91"/>
      <c r="AF34" s="6">
        <v>1.8</v>
      </c>
    </row>
    <row r="35" spans="5:32" ht="20.25" customHeight="1" x14ac:dyDescent="0.25">
      <c r="E35" s="93" t="s">
        <v>949</v>
      </c>
      <c r="F35" s="67"/>
      <c r="G35" s="67"/>
      <c r="H35" s="67"/>
      <c r="I35" s="94"/>
      <c r="J35" s="117" t="s">
        <v>1149</v>
      </c>
      <c r="K35" s="91"/>
      <c r="L35" s="117" t="s">
        <v>1149</v>
      </c>
      <c r="M35" s="91"/>
      <c r="N35" s="117" t="s">
        <v>1149</v>
      </c>
      <c r="O35" s="91"/>
      <c r="P35" s="117" t="s">
        <v>1149</v>
      </c>
      <c r="Q35" s="67"/>
      <c r="R35" s="91"/>
      <c r="S35" s="117" t="s">
        <v>1149</v>
      </c>
      <c r="T35" s="91"/>
      <c r="U35" s="117" t="s">
        <v>1149</v>
      </c>
      <c r="V35" s="91"/>
      <c r="W35" s="117" t="s">
        <v>1149</v>
      </c>
      <c r="X35" s="67"/>
      <c r="Y35" s="67"/>
      <c r="Z35" s="67"/>
      <c r="AA35" s="91"/>
      <c r="AB35" s="5" t="s">
        <v>1149</v>
      </c>
      <c r="AC35" s="95" t="s">
        <v>1149</v>
      </c>
      <c r="AD35" s="67"/>
      <c r="AE35" s="91"/>
      <c r="AF35" s="6" t="s">
        <v>1149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46">
        <v>100</v>
      </c>
      <c r="K43" s="147"/>
      <c r="L43" s="146">
        <f>J43</f>
        <v>100</v>
      </c>
      <c r="M43" s="147"/>
      <c r="N43" s="146">
        <f>J43</f>
        <v>100</v>
      </c>
      <c r="O43" s="147"/>
      <c r="P43" s="146">
        <f>J43</f>
        <v>100</v>
      </c>
      <c r="Q43" s="148"/>
      <c r="R43" s="147"/>
      <c r="S43" s="146">
        <f>J43</f>
        <v>100</v>
      </c>
      <c r="T43" s="147"/>
      <c r="U43" s="149">
        <f>J43</f>
        <v>100</v>
      </c>
      <c r="V43" s="150"/>
      <c r="W43" s="146">
        <f>J43</f>
        <v>100</v>
      </c>
      <c r="X43" s="148"/>
      <c r="Y43" s="148"/>
      <c r="Z43" s="148"/>
      <c r="AA43" s="147"/>
      <c r="AB43" s="47">
        <f>J43</f>
        <v>100</v>
      </c>
      <c r="AC43" s="146">
        <f>J43</f>
        <v>100</v>
      </c>
      <c r="AD43" s="148"/>
      <c r="AE43" s="147"/>
      <c r="AF43" s="48">
        <f>J43</f>
        <v>100</v>
      </c>
    </row>
    <row r="44" spans="5:32" ht="22.5" customHeight="1" x14ac:dyDescent="0.25">
      <c r="E44" s="99" t="s">
        <v>85</v>
      </c>
      <c r="F44" s="100"/>
      <c r="G44" s="100"/>
      <c r="H44" s="100"/>
      <c r="I44" s="101"/>
      <c r="J44" s="146">
        <v>50</v>
      </c>
      <c r="K44" s="147"/>
      <c r="L44" s="146">
        <f>J44</f>
        <v>50</v>
      </c>
      <c r="M44" s="147"/>
      <c r="N44" s="146">
        <f>J44</f>
        <v>50</v>
      </c>
      <c r="O44" s="147"/>
      <c r="P44" s="146">
        <f>J44</f>
        <v>50</v>
      </c>
      <c r="Q44" s="148"/>
      <c r="R44" s="147"/>
      <c r="S44" s="146">
        <f>J44</f>
        <v>50</v>
      </c>
      <c r="T44" s="147"/>
      <c r="U44" s="146">
        <f>J44</f>
        <v>50</v>
      </c>
      <c r="V44" s="147"/>
      <c r="W44" s="146">
        <f>J44</f>
        <v>50</v>
      </c>
      <c r="X44" s="148"/>
      <c r="Y44" s="148"/>
      <c r="Z44" s="148"/>
      <c r="AA44" s="147"/>
      <c r="AB44" s="47">
        <f>J44</f>
        <v>50</v>
      </c>
      <c r="AC44" s="146">
        <f>J44</f>
        <v>50</v>
      </c>
      <c r="AD44" s="148"/>
      <c r="AE44" s="147"/>
      <c r="AF44" s="48">
        <f>J44</f>
        <v>50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8/DcShjBnFE9GHWzMCVHDqn+ewL97LILuGjkeR7w2pK+VMGTZB35ibqCX/jS3/yV8uUTeNomw0ELRQdilVU4EQ==" saltValue="pOKTn1FzRqdwKWcF4UnV1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55B90B5D-35FA-40EB-BC18-3C825CE9045E}"/>
    <hyperlink ref="E53" location="INDEX!A1" display="Return to Index" xr:uid="{E4E73CD9-5D59-4051-9412-D346D7BC864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CANO - Cairns North (132/22kV)</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1150</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v>
      </c>
      <c r="K26" s="91"/>
      <c r="L26" s="116">
        <v>1</v>
      </c>
      <c r="M26" s="91"/>
      <c r="N26" s="116">
        <v>1</v>
      </c>
      <c r="O26" s="91"/>
      <c r="P26" s="116">
        <v>1</v>
      </c>
      <c r="Q26" s="67"/>
      <c r="R26" s="91"/>
      <c r="S26" s="116">
        <v>1</v>
      </c>
      <c r="T26" s="91"/>
      <c r="U26" s="116">
        <v>1.1000000000000001</v>
      </c>
      <c r="V26" s="91"/>
      <c r="W26" s="116">
        <v>1.1000000000000001</v>
      </c>
      <c r="X26" s="67"/>
      <c r="Y26" s="67"/>
      <c r="Z26" s="67"/>
      <c r="AA26" s="91"/>
      <c r="AB26" s="3">
        <v>1.1000000000000001</v>
      </c>
      <c r="AC26" s="92">
        <v>1.1000000000000001</v>
      </c>
      <c r="AD26" s="67"/>
      <c r="AE26" s="91"/>
      <c r="AF26" s="4">
        <v>1.1000000000000001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0.8</v>
      </c>
      <c r="K28" s="91"/>
      <c r="L28" s="116">
        <v>0.8</v>
      </c>
      <c r="M28" s="91"/>
      <c r="N28" s="116">
        <v>0.8</v>
      </c>
      <c r="O28" s="91"/>
      <c r="P28" s="116">
        <v>0.8</v>
      </c>
      <c r="Q28" s="67"/>
      <c r="R28" s="91"/>
      <c r="S28" s="116">
        <v>0.8</v>
      </c>
      <c r="T28" s="91"/>
      <c r="U28" s="116">
        <v>0.8</v>
      </c>
      <c r="V28" s="91"/>
      <c r="W28" s="116">
        <v>0.8</v>
      </c>
      <c r="X28" s="67"/>
      <c r="Y28" s="67"/>
      <c r="Z28" s="67"/>
      <c r="AA28" s="91"/>
      <c r="AB28" s="3">
        <v>0.8</v>
      </c>
      <c r="AC28" s="92">
        <v>0.8</v>
      </c>
      <c r="AD28" s="67"/>
      <c r="AE28" s="91"/>
      <c r="AF28" s="4">
        <v>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0.97099999999999997</v>
      </c>
      <c r="K31" s="91"/>
      <c r="L31" s="118">
        <v>0.97099999999999997</v>
      </c>
      <c r="M31" s="91"/>
      <c r="N31" s="118">
        <v>0.97099999999999997</v>
      </c>
      <c r="O31" s="91"/>
      <c r="P31" s="118">
        <v>0.97099999999999997</v>
      </c>
      <c r="Q31" s="67"/>
      <c r="R31" s="91"/>
      <c r="S31" s="118">
        <v>0.97099999999999997</v>
      </c>
      <c r="T31" s="91"/>
      <c r="U31" s="118">
        <v>0.96</v>
      </c>
      <c r="V31" s="91"/>
      <c r="W31" s="118">
        <v>0.96</v>
      </c>
      <c r="X31" s="67"/>
      <c r="Y31" s="67"/>
      <c r="Z31" s="67"/>
      <c r="AA31" s="91"/>
      <c r="AB31" s="7">
        <v>0.96</v>
      </c>
      <c r="AC31" s="96">
        <v>0.96</v>
      </c>
      <c r="AD31" s="67"/>
      <c r="AE31" s="91"/>
      <c r="AF31" s="8">
        <v>0.96</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0.8</v>
      </c>
      <c r="K33" s="91"/>
      <c r="L33" s="119">
        <v>0.8</v>
      </c>
      <c r="M33" s="91"/>
      <c r="N33" s="119">
        <v>0.8</v>
      </c>
      <c r="O33" s="91"/>
      <c r="P33" s="119">
        <v>0.8</v>
      </c>
      <c r="Q33" s="67"/>
      <c r="R33" s="91"/>
      <c r="S33" s="119">
        <v>0.8</v>
      </c>
      <c r="T33" s="91"/>
      <c r="U33" s="119">
        <v>0.7</v>
      </c>
      <c r="V33" s="91"/>
      <c r="W33" s="119">
        <v>0.7</v>
      </c>
      <c r="X33" s="67"/>
      <c r="Y33" s="67"/>
      <c r="Z33" s="67"/>
      <c r="AA33" s="91"/>
      <c r="AB33" s="9">
        <v>0.7</v>
      </c>
      <c r="AC33" s="98">
        <v>0.7</v>
      </c>
      <c r="AD33" s="67"/>
      <c r="AE33" s="91"/>
      <c r="AF33" s="10">
        <v>0.7</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6">
        <v>0.8</v>
      </c>
      <c r="K36" s="91"/>
      <c r="L36" s="116">
        <v>0.8</v>
      </c>
      <c r="M36" s="91"/>
      <c r="N36" s="116">
        <v>0.8</v>
      </c>
      <c r="O36" s="91"/>
      <c r="P36" s="116">
        <v>0.8</v>
      </c>
      <c r="Q36" s="67"/>
      <c r="R36" s="91"/>
      <c r="S36" s="116">
        <v>0.8</v>
      </c>
      <c r="T36" s="91"/>
      <c r="U36" s="116">
        <v>0.7</v>
      </c>
      <c r="V36" s="91"/>
      <c r="W36" s="116">
        <v>0.7</v>
      </c>
      <c r="X36" s="67"/>
      <c r="Y36" s="67"/>
      <c r="Z36" s="67"/>
      <c r="AA36" s="91"/>
      <c r="AB36" s="3">
        <v>0.7</v>
      </c>
      <c r="AC36" s="92">
        <v>0.7</v>
      </c>
      <c r="AD36" s="67"/>
      <c r="AE36" s="91"/>
      <c r="AF36" s="4">
        <v>0.7</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46">
        <v>1</v>
      </c>
      <c r="K43" s="147"/>
      <c r="L43" s="146">
        <v>1</v>
      </c>
      <c r="M43" s="147"/>
      <c r="N43" s="146">
        <v>1</v>
      </c>
      <c r="O43" s="147"/>
      <c r="P43" s="146">
        <v>1</v>
      </c>
      <c r="Q43" s="148"/>
      <c r="R43" s="147"/>
      <c r="S43" s="146">
        <v>1</v>
      </c>
      <c r="T43" s="147"/>
      <c r="U43" s="149">
        <v>1</v>
      </c>
      <c r="V43" s="150"/>
      <c r="W43" s="146">
        <v>1</v>
      </c>
      <c r="X43" s="148"/>
      <c r="Y43" s="148"/>
      <c r="Z43" s="148"/>
      <c r="AA43" s="147"/>
      <c r="AB43" s="47">
        <v>1</v>
      </c>
      <c r="AC43" s="146">
        <v>1</v>
      </c>
      <c r="AD43" s="148"/>
      <c r="AE43" s="147"/>
      <c r="AF43" s="48">
        <v>1</v>
      </c>
    </row>
    <row r="44" spans="5:32" ht="22.5" customHeight="1" x14ac:dyDescent="0.25">
      <c r="E44" s="99" t="s">
        <v>85</v>
      </c>
      <c r="F44" s="100"/>
      <c r="G44" s="100"/>
      <c r="H44" s="100"/>
      <c r="I44" s="101"/>
      <c r="J44" s="146">
        <v>0</v>
      </c>
      <c r="K44" s="147"/>
      <c r="L44" s="146">
        <v>0</v>
      </c>
      <c r="M44" s="147"/>
      <c r="N44" s="146">
        <v>0</v>
      </c>
      <c r="O44" s="147"/>
      <c r="P44" s="146">
        <v>0</v>
      </c>
      <c r="Q44" s="148"/>
      <c r="R44" s="147"/>
      <c r="S44" s="146">
        <v>0</v>
      </c>
      <c r="T44" s="147"/>
      <c r="U44" s="146">
        <v>0</v>
      </c>
      <c r="V44" s="147"/>
      <c r="W44" s="146">
        <v>0</v>
      </c>
      <c r="X44" s="148"/>
      <c r="Y44" s="148"/>
      <c r="Z44" s="148"/>
      <c r="AA44" s="147"/>
      <c r="AB44" s="47">
        <v>0</v>
      </c>
      <c r="AC44" s="146">
        <v>0</v>
      </c>
      <c r="AD44" s="148"/>
      <c r="AE44" s="147"/>
      <c r="AF44" s="48">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d5hSlzUs2r7Jq5g09GFPeH34arQgJHciKBR39PmP2MGsosz3RlGnVLuYcNlGosWBGSgSkJJHpdcyvotsh5anw==" saltValue="o1OXZYVvzKEz8WYIBqsrH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C7A3CD88-E970-4902-91FD-0C1107398DE5}"/>
    <hyperlink ref="E53" location="INDEX!A1" display="Return to Index" xr:uid="{D5EEBE76-32C6-4249-B331-C1B838EA1B5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CARI - Cape River (66/11kV)</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J53"/>
  <sheetViews>
    <sheetView showGridLines="0" topLeftCell="A10" workbookViewId="0">
      <selection activeCell="AL41" sqref="AL4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1155</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v>
      </c>
      <c r="K26" s="91"/>
      <c r="L26" s="116">
        <v>1.3</v>
      </c>
      <c r="M26" s="91"/>
      <c r="N26" s="116">
        <v>1.3</v>
      </c>
      <c r="O26" s="91"/>
      <c r="P26" s="116">
        <v>1.3</v>
      </c>
      <c r="Q26" s="67"/>
      <c r="R26" s="91"/>
      <c r="S26" s="116">
        <v>1.3</v>
      </c>
      <c r="T26" s="91"/>
      <c r="U26" s="116">
        <v>1.4</v>
      </c>
      <c r="V26" s="91"/>
      <c r="W26" s="116">
        <v>1.4</v>
      </c>
      <c r="X26" s="67"/>
      <c r="Y26" s="67"/>
      <c r="Z26" s="67"/>
      <c r="AA26" s="91"/>
      <c r="AB26" s="3">
        <v>1.4</v>
      </c>
      <c r="AC26" s="92">
        <v>1.4</v>
      </c>
      <c r="AD26" s="67"/>
      <c r="AE26" s="91"/>
      <c r="AF26" s="4">
        <v>1.4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0.8</v>
      </c>
      <c r="K28" s="91"/>
      <c r="L28" s="116">
        <v>0.8</v>
      </c>
      <c r="M28" s="91"/>
      <c r="N28" s="116">
        <v>0.8</v>
      </c>
      <c r="O28" s="91"/>
      <c r="P28" s="116">
        <v>0.8</v>
      </c>
      <c r="Q28" s="67"/>
      <c r="R28" s="91"/>
      <c r="S28" s="116">
        <v>0.8</v>
      </c>
      <c r="T28" s="91"/>
      <c r="U28" s="116">
        <v>0.4</v>
      </c>
      <c r="V28" s="91"/>
      <c r="W28" s="116">
        <v>0.4</v>
      </c>
      <c r="X28" s="67"/>
      <c r="Y28" s="67"/>
      <c r="Z28" s="67"/>
      <c r="AA28" s="91"/>
      <c r="AB28" s="3">
        <v>0.4</v>
      </c>
      <c r="AC28" s="92">
        <v>0.4</v>
      </c>
      <c r="AD28" s="67"/>
      <c r="AE28" s="91"/>
      <c r="AF28" s="4">
        <v>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0.95899999999999996</v>
      </c>
      <c r="K31" s="91"/>
      <c r="L31" s="118">
        <v>0.95899999999999996</v>
      </c>
      <c r="M31" s="91"/>
      <c r="N31" s="118">
        <v>0.95899999999999996</v>
      </c>
      <c r="O31" s="91"/>
      <c r="P31" s="118">
        <v>0.95899999999999996</v>
      </c>
      <c r="Q31" s="67"/>
      <c r="R31" s="91"/>
      <c r="S31" s="118">
        <v>0.95899999999999996</v>
      </c>
      <c r="T31" s="91"/>
      <c r="U31" s="118">
        <v>0.98199999999999998</v>
      </c>
      <c r="V31" s="91"/>
      <c r="W31" s="118">
        <v>0.98199999999999998</v>
      </c>
      <c r="X31" s="67"/>
      <c r="Y31" s="67"/>
      <c r="Z31" s="67"/>
      <c r="AA31" s="91"/>
      <c r="AB31" s="7">
        <v>0.98199999999999998</v>
      </c>
      <c r="AC31" s="96">
        <v>0.98199999999999998</v>
      </c>
      <c r="AD31" s="67"/>
      <c r="AE31" s="91"/>
      <c r="AF31" s="8">
        <v>0.98199999999999998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0.4</v>
      </c>
      <c r="V33" s="91"/>
      <c r="W33" s="119">
        <v>0.4</v>
      </c>
      <c r="X33" s="67"/>
      <c r="Y33" s="67"/>
      <c r="Z33" s="67"/>
      <c r="AA33" s="91"/>
      <c r="AB33" s="9">
        <v>0.4</v>
      </c>
      <c r="AC33" s="98">
        <v>0.4</v>
      </c>
      <c r="AD33" s="67"/>
      <c r="AE33" s="91"/>
      <c r="AF33" s="10">
        <v>0.4</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6">
        <v>0.6</v>
      </c>
      <c r="K36" s="91"/>
      <c r="L36" s="116">
        <v>0.6</v>
      </c>
      <c r="M36" s="91"/>
      <c r="N36" s="116">
        <v>0.6</v>
      </c>
      <c r="O36" s="91"/>
      <c r="P36" s="116">
        <v>0.6</v>
      </c>
      <c r="Q36" s="67"/>
      <c r="R36" s="91"/>
      <c r="S36" s="116">
        <v>0.6</v>
      </c>
      <c r="T36" s="91"/>
      <c r="U36" s="116">
        <v>0.4</v>
      </c>
      <c r="V36" s="91"/>
      <c r="W36" s="116">
        <v>0.4</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0.1</v>
      </c>
      <c r="K39" s="91"/>
      <c r="L39" s="116">
        <v>0.1</v>
      </c>
      <c r="M39" s="91"/>
      <c r="N39" s="116">
        <v>0.1</v>
      </c>
      <c r="O39" s="91"/>
      <c r="P39" s="116">
        <v>0.1</v>
      </c>
      <c r="Q39" s="67"/>
      <c r="R39" s="91"/>
      <c r="S39" s="116">
        <v>0.1</v>
      </c>
      <c r="T39" s="91"/>
      <c r="U39" s="116">
        <v>0.1</v>
      </c>
      <c r="V39" s="91"/>
      <c r="W39" s="116">
        <v>0.1</v>
      </c>
      <c r="X39" s="67"/>
      <c r="Y39" s="67"/>
      <c r="Z39" s="67"/>
      <c r="AA39" s="91"/>
      <c r="AB39" s="3">
        <v>0.1</v>
      </c>
      <c r="AC39" s="92">
        <v>0.1</v>
      </c>
      <c r="AD39" s="67"/>
      <c r="AE39" s="91"/>
      <c r="AF39" s="4">
        <v>0.1</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1</v>
      </c>
      <c r="K43" s="129"/>
      <c r="L43" s="128">
        <f>J43</f>
        <v>1</v>
      </c>
      <c r="M43" s="129"/>
      <c r="N43" s="128">
        <f>J43</f>
        <v>1</v>
      </c>
      <c r="O43" s="129"/>
      <c r="P43" s="128">
        <f>J43</f>
        <v>1</v>
      </c>
      <c r="Q43" s="130"/>
      <c r="R43" s="129"/>
      <c r="S43" s="128">
        <f>J43</f>
        <v>1</v>
      </c>
      <c r="T43" s="129"/>
      <c r="U43" s="131">
        <f>J43</f>
        <v>1</v>
      </c>
      <c r="V43" s="132"/>
      <c r="W43" s="128">
        <f>J43</f>
        <v>1</v>
      </c>
      <c r="X43" s="130"/>
      <c r="Y43" s="130"/>
      <c r="Z43" s="130"/>
      <c r="AA43" s="129"/>
      <c r="AB43" s="20">
        <f>J43</f>
        <v>1</v>
      </c>
      <c r="AC43" s="128">
        <f>J43</f>
        <v>1</v>
      </c>
      <c r="AD43" s="130"/>
      <c r="AE43" s="129"/>
      <c r="AF43" s="21">
        <f>J43</f>
        <v>1</v>
      </c>
    </row>
    <row r="44" spans="5:32" ht="22.5" customHeight="1" x14ac:dyDescent="0.25">
      <c r="E44" s="99" t="s">
        <v>85</v>
      </c>
      <c r="F44" s="100"/>
      <c r="G44" s="100"/>
      <c r="H44" s="100"/>
      <c r="I44" s="101"/>
      <c r="J44" s="128">
        <v>0</v>
      </c>
      <c r="K44" s="129"/>
      <c r="L44" s="128">
        <f>J44</f>
        <v>0</v>
      </c>
      <c r="M44" s="129"/>
      <c r="N44" s="128">
        <f>J44</f>
        <v>0</v>
      </c>
      <c r="O44" s="129"/>
      <c r="P44" s="128">
        <f>J44</f>
        <v>0</v>
      </c>
      <c r="Q44" s="130"/>
      <c r="R44" s="129"/>
      <c r="S44" s="128">
        <f>J44</f>
        <v>0</v>
      </c>
      <c r="T44" s="129"/>
      <c r="U44" s="128">
        <f>J44</f>
        <v>0</v>
      </c>
      <c r="V44" s="129"/>
      <c r="W44" s="128">
        <f>J44</f>
        <v>0</v>
      </c>
      <c r="X44" s="130"/>
      <c r="Y44" s="130"/>
      <c r="Z44" s="130"/>
      <c r="AA44" s="129"/>
      <c r="AB44" s="20">
        <f>J44</f>
        <v>0</v>
      </c>
      <c r="AC44" s="128">
        <f>J44</f>
        <v>0</v>
      </c>
      <c r="AD44" s="130"/>
      <c r="AE44" s="129"/>
      <c r="AF44" s="21">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kSLiZRqfwSKv7nX/MZVBXc5Ij9yf0p+YjMZ8Q2fGgnrcrdaXErT5kA4WoktZQAd2vXqmAYozYnxYz5oollSdQ==" saltValue="KKII9NP41jq1uRZNnSxhm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B0DE6098-C524-4108-AA7E-A3C7E331B4A8}"/>
    <hyperlink ref="E53" location="INDEX!A1" display="Return to Index" xr:uid="{AD808293-3E77-45CF-9A0B-11573CA2DA5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CARM - Carmila (33/11kV)</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1159</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1160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1161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46.3</v>
      </c>
      <c r="K26" s="91"/>
      <c r="L26" s="116">
        <v>46.3</v>
      </c>
      <c r="M26" s="91"/>
      <c r="N26" s="116">
        <v>46.3</v>
      </c>
      <c r="O26" s="91"/>
      <c r="P26" s="116">
        <v>46.3</v>
      </c>
      <c r="Q26" s="67"/>
      <c r="R26" s="91"/>
      <c r="S26" s="116">
        <v>46.3</v>
      </c>
      <c r="T26" s="91"/>
      <c r="U26" s="116">
        <v>54.2</v>
      </c>
      <c r="V26" s="91"/>
      <c r="W26" s="116">
        <v>54.2</v>
      </c>
      <c r="X26" s="67"/>
      <c r="Y26" s="67"/>
      <c r="Z26" s="67"/>
      <c r="AA26" s="91"/>
      <c r="AB26" s="3">
        <v>54.2</v>
      </c>
      <c r="AC26" s="92">
        <v>54.2</v>
      </c>
      <c r="AD26" s="67"/>
      <c r="AE26" s="91"/>
      <c r="AF26" s="4">
        <v>54.2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25.5</v>
      </c>
      <c r="K28" s="91"/>
      <c r="L28" s="116">
        <v>25.6</v>
      </c>
      <c r="M28" s="91"/>
      <c r="N28" s="116">
        <v>25.7</v>
      </c>
      <c r="O28" s="91"/>
      <c r="P28" s="116">
        <v>25.8</v>
      </c>
      <c r="Q28" s="67"/>
      <c r="R28" s="91"/>
      <c r="S28" s="116">
        <v>25.7</v>
      </c>
      <c r="T28" s="91"/>
      <c r="U28" s="116">
        <v>14.2</v>
      </c>
      <c r="V28" s="91"/>
      <c r="W28" s="116">
        <v>14.3</v>
      </c>
      <c r="X28" s="67"/>
      <c r="Y28" s="67"/>
      <c r="Z28" s="67"/>
      <c r="AA28" s="91"/>
      <c r="AB28" s="3">
        <v>14.4</v>
      </c>
      <c r="AC28" s="92">
        <v>14.4</v>
      </c>
      <c r="AD28" s="67"/>
      <c r="AE28" s="91"/>
      <c r="AF28" s="4">
        <v>14.5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0.98099999999999998</v>
      </c>
      <c r="K31" s="91"/>
      <c r="L31" s="118">
        <v>0.98099999999999998</v>
      </c>
      <c r="M31" s="91"/>
      <c r="N31" s="118">
        <v>0.98099999999999998</v>
      </c>
      <c r="O31" s="91"/>
      <c r="P31" s="118">
        <v>0.98099999999999998</v>
      </c>
      <c r="Q31" s="67"/>
      <c r="R31" s="91"/>
      <c r="S31" s="118">
        <v>0.98099999999999998</v>
      </c>
      <c r="T31" s="91"/>
      <c r="U31" s="118">
        <v>0.99099999999999999</v>
      </c>
      <c r="V31" s="91"/>
      <c r="W31" s="118">
        <v>0.99099999999999999</v>
      </c>
      <c r="X31" s="67"/>
      <c r="Y31" s="67"/>
      <c r="Z31" s="67"/>
      <c r="AA31" s="91"/>
      <c r="AB31" s="7">
        <v>0.99099999999999999</v>
      </c>
      <c r="AC31" s="96">
        <v>0.99099999999999999</v>
      </c>
      <c r="AD31" s="67"/>
      <c r="AE31" s="91"/>
      <c r="AF31" s="8">
        <v>0.99099999999999999</v>
      </c>
    </row>
    <row r="32" spans="4:32" ht="13.15" customHeight="1" x14ac:dyDescent="0.25">
      <c r="E32" s="93" t="s">
        <v>40</v>
      </c>
      <c r="F32" s="67"/>
      <c r="G32" s="67"/>
      <c r="H32" s="67"/>
      <c r="I32" s="94"/>
      <c r="J32" s="116">
        <v>26.9</v>
      </c>
      <c r="K32" s="91"/>
      <c r="L32" s="116">
        <v>26.9</v>
      </c>
      <c r="M32" s="91"/>
      <c r="N32" s="116">
        <v>26.9</v>
      </c>
      <c r="O32" s="91"/>
      <c r="P32" s="116">
        <v>26.9</v>
      </c>
      <c r="Q32" s="67"/>
      <c r="R32" s="91"/>
      <c r="S32" s="116">
        <v>26.9</v>
      </c>
      <c r="T32" s="91"/>
      <c r="U32" s="116">
        <v>29.9</v>
      </c>
      <c r="V32" s="91"/>
      <c r="W32" s="116">
        <v>29.9</v>
      </c>
      <c r="X32" s="67"/>
      <c r="Y32" s="67"/>
      <c r="Z32" s="67"/>
      <c r="AA32" s="91"/>
      <c r="AB32" s="3">
        <v>29.9</v>
      </c>
      <c r="AC32" s="92">
        <v>29.9</v>
      </c>
      <c r="AD32" s="67"/>
      <c r="AE32" s="91"/>
      <c r="AF32" s="4">
        <v>29.9</v>
      </c>
    </row>
    <row r="33" spans="5:32" ht="13.15" customHeight="1" x14ac:dyDescent="0.25">
      <c r="E33" s="97" t="s">
        <v>44</v>
      </c>
      <c r="F33" s="67"/>
      <c r="G33" s="67"/>
      <c r="H33" s="67"/>
      <c r="I33" s="94"/>
      <c r="J33" s="119">
        <v>23.3</v>
      </c>
      <c r="K33" s="91"/>
      <c r="L33" s="119">
        <v>23.4</v>
      </c>
      <c r="M33" s="91"/>
      <c r="N33" s="119">
        <v>23.5</v>
      </c>
      <c r="O33" s="91"/>
      <c r="P33" s="119">
        <v>23.6</v>
      </c>
      <c r="Q33" s="67"/>
      <c r="R33" s="91"/>
      <c r="S33" s="119">
        <v>23.5</v>
      </c>
      <c r="T33" s="91"/>
      <c r="U33" s="119">
        <v>13.7</v>
      </c>
      <c r="V33" s="91"/>
      <c r="W33" s="119">
        <v>13.7</v>
      </c>
      <c r="X33" s="67"/>
      <c r="Y33" s="67"/>
      <c r="Z33" s="67"/>
      <c r="AA33" s="91"/>
      <c r="AB33" s="9">
        <v>13.8</v>
      </c>
      <c r="AC33" s="98">
        <v>13.8</v>
      </c>
      <c r="AD33" s="67"/>
      <c r="AE33" s="91"/>
      <c r="AF33" s="10">
        <v>13.9</v>
      </c>
    </row>
    <row r="34" spans="5:32" ht="20.25" customHeight="1" x14ac:dyDescent="0.25">
      <c r="E34" s="93" t="s">
        <v>948</v>
      </c>
      <c r="F34" s="67"/>
      <c r="G34" s="67"/>
      <c r="H34" s="67"/>
      <c r="I34" s="94"/>
      <c r="J34" s="117">
        <v>1.2</v>
      </c>
      <c r="K34" s="91"/>
      <c r="L34" s="117">
        <v>1.2</v>
      </c>
      <c r="M34" s="91"/>
      <c r="N34" s="117">
        <v>1.2</v>
      </c>
      <c r="O34" s="91"/>
      <c r="P34" s="117">
        <v>1.2</v>
      </c>
      <c r="Q34" s="67"/>
      <c r="R34" s="91"/>
      <c r="S34" s="117">
        <v>1.2</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1061</v>
      </c>
      <c r="K35" s="91"/>
      <c r="L35" s="117" t="s">
        <v>1061</v>
      </c>
      <c r="M35" s="91"/>
      <c r="N35" s="117" t="s">
        <v>1061</v>
      </c>
      <c r="O35" s="91"/>
      <c r="P35" s="117" t="s">
        <v>1061</v>
      </c>
      <c r="Q35" s="67"/>
      <c r="R35" s="91"/>
      <c r="S35" s="117" t="s">
        <v>1061</v>
      </c>
      <c r="T35" s="91"/>
      <c r="U35" s="117" t="s">
        <v>1061</v>
      </c>
      <c r="V35" s="91"/>
      <c r="W35" s="117" t="s">
        <v>1061</v>
      </c>
      <c r="X35" s="67"/>
      <c r="Y35" s="67"/>
      <c r="Z35" s="67"/>
      <c r="AA35" s="91"/>
      <c r="AB35" s="5" t="s">
        <v>1061</v>
      </c>
      <c r="AC35" s="95" t="s">
        <v>1061</v>
      </c>
      <c r="AD35" s="67"/>
      <c r="AE35" s="91"/>
      <c r="AF35" s="6" t="s">
        <v>1061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32</v>
      </c>
      <c r="K43" s="129"/>
      <c r="L43" s="128">
        <f>J43</f>
        <v>32</v>
      </c>
      <c r="M43" s="129"/>
      <c r="N43" s="128">
        <f>J43</f>
        <v>32</v>
      </c>
      <c r="O43" s="129"/>
      <c r="P43" s="128">
        <f>J43</f>
        <v>32</v>
      </c>
      <c r="Q43" s="130"/>
      <c r="R43" s="129"/>
      <c r="S43" s="128">
        <f>J43</f>
        <v>32</v>
      </c>
      <c r="T43" s="129"/>
      <c r="U43" s="131">
        <f>J43</f>
        <v>32</v>
      </c>
      <c r="V43" s="132"/>
      <c r="W43" s="128">
        <f>J43</f>
        <v>32</v>
      </c>
      <c r="X43" s="130"/>
      <c r="Y43" s="130"/>
      <c r="Z43" s="130"/>
      <c r="AA43" s="129"/>
      <c r="AB43" s="20">
        <f>J43</f>
        <v>32</v>
      </c>
      <c r="AC43" s="128">
        <f>J43</f>
        <v>32</v>
      </c>
      <c r="AD43" s="130"/>
      <c r="AE43" s="129"/>
      <c r="AF43" s="21">
        <f>J43</f>
        <v>32</v>
      </c>
    </row>
    <row r="44" spans="5:32" ht="22.5" customHeight="1" x14ac:dyDescent="0.25">
      <c r="E44" s="99" t="s">
        <v>85</v>
      </c>
      <c r="F44" s="100"/>
      <c r="G44" s="100"/>
      <c r="H44" s="100"/>
      <c r="I44" s="101"/>
      <c r="J44" s="128">
        <v>16</v>
      </c>
      <c r="K44" s="129"/>
      <c r="L44" s="128">
        <f>J44</f>
        <v>16</v>
      </c>
      <c r="M44" s="129"/>
      <c r="N44" s="128">
        <f>J44</f>
        <v>16</v>
      </c>
      <c r="O44" s="129"/>
      <c r="P44" s="128">
        <f>J44</f>
        <v>16</v>
      </c>
      <c r="Q44" s="130"/>
      <c r="R44" s="129"/>
      <c r="S44" s="128">
        <f>J44</f>
        <v>16</v>
      </c>
      <c r="T44" s="129"/>
      <c r="U44" s="128">
        <f>J44</f>
        <v>16</v>
      </c>
      <c r="V44" s="129"/>
      <c r="W44" s="128">
        <f>J44</f>
        <v>16</v>
      </c>
      <c r="X44" s="130"/>
      <c r="Y44" s="130"/>
      <c r="Z44" s="130"/>
      <c r="AA44" s="129"/>
      <c r="AB44" s="20">
        <f>J44</f>
        <v>16</v>
      </c>
      <c r="AC44" s="128">
        <f>J44</f>
        <v>16</v>
      </c>
      <c r="AD44" s="130"/>
      <c r="AE44" s="129"/>
      <c r="AF44" s="21">
        <f>J44</f>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4fLidUHv0a57dV+SEzBv0Qm0gdNPMhU6U2lYs8WdD/pOfdKylyEJuAE1Fj6WUJmYrw3IEQV4rPiQnFQHf9t9Q==" saltValue="RhIJcxqkhCL7hR+G+/ISZ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55340E3B-F319-4D77-8200-016A68ACA0EB}"/>
    <hyperlink ref="E53" location="INDEX!A1" display="Return to Index" xr:uid="{A664D9B3-BEBB-4DC1-A369-6473B72C478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CAST - Canning Street (66/11kV)</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45"/>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1162</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1164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1165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8.4</v>
      </c>
      <c r="K28" s="91"/>
      <c r="L28" s="116">
        <v>8.4</v>
      </c>
      <c r="M28" s="91"/>
      <c r="N28" s="116">
        <v>8.5</v>
      </c>
      <c r="O28" s="91"/>
      <c r="P28" s="116">
        <v>8.5</v>
      </c>
      <c r="Q28" s="67"/>
      <c r="R28" s="91"/>
      <c r="S28" s="116">
        <v>8.6</v>
      </c>
      <c r="T28" s="91"/>
      <c r="U28" s="116">
        <v>6</v>
      </c>
      <c r="V28" s="91"/>
      <c r="W28" s="116">
        <v>6.1</v>
      </c>
      <c r="X28" s="67"/>
      <c r="Y28" s="67"/>
      <c r="Z28" s="67"/>
      <c r="AA28" s="91"/>
      <c r="AB28" s="3">
        <v>6.1</v>
      </c>
      <c r="AC28" s="92">
        <v>6.2</v>
      </c>
      <c r="AD28" s="67"/>
      <c r="AE28" s="91"/>
      <c r="AF28" s="4">
        <v>6.2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0.88</v>
      </c>
      <c r="K31" s="91"/>
      <c r="L31" s="118">
        <v>0.88</v>
      </c>
      <c r="M31" s="91"/>
      <c r="N31" s="118">
        <v>0.88</v>
      </c>
      <c r="O31" s="91"/>
      <c r="P31" s="118">
        <v>0.88</v>
      </c>
      <c r="Q31" s="67"/>
      <c r="R31" s="91"/>
      <c r="S31" s="118">
        <v>0.88</v>
      </c>
      <c r="T31" s="91"/>
      <c r="U31" s="118">
        <v>0.84799999999999998</v>
      </c>
      <c r="V31" s="91"/>
      <c r="W31" s="118">
        <v>0.84799999999999998</v>
      </c>
      <c r="X31" s="67"/>
      <c r="Y31" s="67"/>
      <c r="Z31" s="67"/>
      <c r="AA31" s="91"/>
      <c r="AB31" s="7">
        <v>0.84799999999999998</v>
      </c>
      <c r="AC31" s="96">
        <v>0.84799999999999998</v>
      </c>
      <c r="AD31" s="67"/>
      <c r="AE31" s="91"/>
      <c r="AF31" s="8">
        <v>0.84799999999999998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7.7</v>
      </c>
      <c r="K33" s="91"/>
      <c r="L33" s="119">
        <v>7.7</v>
      </c>
      <c r="M33" s="91"/>
      <c r="N33" s="119">
        <v>7.8</v>
      </c>
      <c r="O33" s="91"/>
      <c r="P33" s="119">
        <v>7.8</v>
      </c>
      <c r="Q33" s="67"/>
      <c r="R33" s="91"/>
      <c r="S33" s="119">
        <v>7.8</v>
      </c>
      <c r="T33" s="91"/>
      <c r="U33" s="119">
        <v>5.8</v>
      </c>
      <c r="V33" s="91"/>
      <c r="W33" s="119">
        <v>5.8</v>
      </c>
      <c r="X33" s="67"/>
      <c r="Y33" s="67"/>
      <c r="Z33" s="67"/>
      <c r="AA33" s="91"/>
      <c r="AB33" s="9">
        <v>5.8</v>
      </c>
      <c r="AC33" s="98">
        <v>5.9</v>
      </c>
      <c r="AD33" s="67"/>
      <c r="AE33" s="91"/>
      <c r="AF33" s="10">
        <v>5.9</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6">
        <v>7.7</v>
      </c>
      <c r="K36" s="91"/>
      <c r="L36" s="116">
        <v>7.7</v>
      </c>
      <c r="M36" s="91"/>
      <c r="N36" s="116">
        <v>7.8</v>
      </c>
      <c r="O36" s="91"/>
      <c r="P36" s="116">
        <v>7.8</v>
      </c>
      <c r="Q36" s="67"/>
      <c r="R36" s="91"/>
      <c r="S36" s="116">
        <v>7.8</v>
      </c>
      <c r="T36" s="91"/>
      <c r="U36" s="116">
        <v>5.8</v>
      </c>
      <c r="V36" s="91"/>
      <c r="W36" s="116">
        <v>5.8</v>
      </c>
      <c r="X36" s="67"/>
      <c r="Y36" s="67"/>
      <c r="Z36" s="67"/>
      <c r="AA36" s="91"/>
      <c r="AB36" s="3">
        <v>5.8</v>
      </c>
      <c r="AC36" s="92">
        <v>5.9</v>
      </c>
      <c r="AD36" s="67"/>
      <c r="AE36" s="91"/>
      <c r="AF36" s="4">
        <v>5.9</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3.6</v>
      </c>
      <c r="K39" s="91"/>
      <c r="L39" s="116">
        <v>3.6</v>
      </c>
      <c r="M39" s="91"/>
      <c r="N39" s="116">
        <v>3.6</v>
      </c>
      <c r="O39" s="91"/>
      <c r="P39" s="116">
        <v>3.6</v>
      </c>
      <c r="Q39" s="67"/>
      <c r="R39" s="91"/>
      <c r="S39" s="116">
        <v>3.6</v>
      </c>
      <c r="T39" s="91"/>
      <c r="U39" s="116">
        <v>3.6</v>
      </c>
      <c r="V39" s="91"/>
      <c r="W39" s="116">
        <v>3.6</v>
      </c>
      <c r="X39" s="67"/>
      <c r="Y39" s="67"/>
      <c r="Z39" s="67"/>
      <c r="AA39" s="91"/>
      <c r="AB39" s="3">
        <v>3.6</v>
      </c>
      <c r="AC39" s="92">
        <v>3.6</v>
      </c>
      <c r="AD39" s="67"/>
      <c r="AE39" s="91"/>
      <c r="AF39" s="4">
        <v>3.6</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c r="K43" s="129"/>
      <c r="L43" s="128"/>
      <c r="M43" s="129"/>
      <c r="N43" s="128"/>
      <c r="O43" s="129"/>
      <c r="P43" s="128"/>
      <c r="Q43" s="130"/>
      <c r="R43" s="129"/>
      <c r="S43" s="128"/>
      <c r="T43" s="129"/>
      <c r="U43" s="131"/>
      <c r="V43" s="132"/>
      <c r="W43" s="128"/>
      <c r="X43" s="130"/>
      <c r="Y43" s="130"/>
      <c r="Z43" s="130"/>
      <c r="AA43" s="129"/>
      <c r="AB43" s="20"/>
      <c r="AC43" s="128"/>
      <c r="AD43" s="130"/>
      <c r="AE43" s="129"/>
      <c r="AF43" s="21"/>
    </row>
    <row r="44" spans="5:32" ht="22.5" customHeight="1" x14ac:dyDescent="0.25">
      <c r="E44" s="99" t="s">
        <v>85</v>
      </c>
      <c r="F44" s="100"/>
      <c r="G44" s="100"/>
      <c r="H44" s="100"/>
      <c r="I44" s="101"/>
      <c r="J44" s="128"/>
      <c r="K44" s="129"/>
      <c r="L44" s="128"/>
      <c r="M44" s="129"/>
      <c r="N44" s="128"/>
      <c r="O44" s="129"/>
      <c r="P44" s="128"/>
      <c r="Q44" s="130"/>
      <c r="R44" s="129"/>
      <c r="S44" s="128"/>
      <c r="T44" s="129"/>
      <c r="U44" s="128"/>
      <c r="V44" s="129"/>
      <c r="W44" s="128"/>
      <c r="X44" s="130"/>
      <c r="Y44" s="130"/>
      <c r="Z44" s="130"/>
      <c r="AA44" s="129"/>
      <c r="AB44" s="20"/>
      <c r="AC44" s="128"/>
      <c r="AD44" s="130"/>
      <c r="AE44" s="129"/>
      <c r="AF44" s="21"/>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ORmZEeCtcR3g1cg+G0hoILWj7xlhZ15rXCcwYBIHzLDIvXREn/xb/+prhhIPnnJ6kBGLcgkx3bKPSA7GuqHiQ==" saltValue="TW3Lm/x5N3AqJUqRctcEj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028D352A-27AB-4371-8514-03E5E1BEF24D}"/>
    <hyperlink ref="E53" location="INDEX!A1" display="Return to Index" xr:uid="{96211C31-97BC-4704-A4A0-B31E7E6C71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CAWD - Skid B (Cawdor) (33/11kV)</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1166</v>
      </c>
      <c r="J3" s="69"/>
      <c r="K3" s="69"/>
      <c r="L3" s="69"/>
      <c r="M3" s="69"/>
      <c r="N3" s="69"/>
      <c r="O3" s="69"/>
      <c r="P3" s="69"/>
      <c r="Q3" s="69"/>
      <c r="R3" s="69"/>
      <c r="S3" s="69"/>
      <c r="V3" s="71" t="s">
        <v>929</v>
      </c>
      <c r="W3" s="69"/>
      <c r="Y3" s="72" t="s">
        <v>1098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v>
      </c>
      <c r="K26" s="91"/>
      <c r="L26" s="116">
        <v>10</v>
      </c>
      <c r="M26" s="91"/>
      <c r="N26" s="116">
        <v>10</v>
      </c>
      <c r="O26" s="91"/>
      <c r="P26" s="116">
        <v>10</v>
      </c>
      <c r="Q26" s="67"/>
      <c r="R26" s="91"/>
      <c r="S26" s="116">
        <v>10</v>
      </c>
      <c r="T26" s="91"/>
      <c r="U26" s="116">
        <v>10</v>
      </c>
      <c r="V26" s="91"/>
      <c r="W26" s="116">
        <v>10</v>
      </c>
      <c r="X26" s="67"/>
      <c r="Y26" s="67"/>
      <c r="Z26" s="67"/>
      <c r="AA26" s="91"/>
      <c r="AB26" s="3">
        <v>10</v>
      </c>
      <c r="AC26" s="92">
        <v>10</v>
      </c>
      <c r="AD26" s="67"/>
      <c r="AE26" s="91"/>
      <c r="AF26" s="4">
        <v>10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v>
      </c>
      <c r="M28" s="91"/>
      <c r="N28" s="116">
        <v>1.5</v>
      </c>
      <c r="O28" s="91"/>
      <c r="P28" s="116">
        <v>1.5</v>
      </c>
      <c r="Q28" s="67"/>
      <c r="R28" s="91"/>
      <c r="S28" s="116">
        <v>1.5</v>
      </c>
      <c r="T28" s="91"/>
      <c r="U28" s="116">
        <v>4.2</v>
      </c>
      <c r="V28" s="91"/>
      <c r="W28" s="116">
        <v>4.2</v>
      </c>
      <c r="X28" s="67"/>
      <c r="Y28" s="67"/>
      <c r="Z28" s="67"/>
      <c r="AA28" s="91"/>
      <c r="AB28" s="3">
        <v>4.3</v>
      </c>
      <c r="AC28" s="92">
        <v>4.3</v>
      </c>
      <c r="AD28" s="67"/>
      <c r="AE28" s="91"/>
      <c r="AF28" s="4">
        <v>4.3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0.998</v>
      </c>
      <c r="O31" s="91"/>
      <c r="P31" s="118">
        <v>0.998</v>
      </c>
      <c r="Q31" s="67"/>
      <c r="R31" s="91"/>
      <c r="S31" s="118">
        <v>0.998</v>
      </c>
      <c r="T31" s="91"/>
      <c r="U31" s="118">
        <v>0.98199999999999998</v>
      </c>
      <c r="V31" s="91"/>
      <c r="W31" s="118">
        <v>0.98199999999999998</v>
      </c>
      <c r="X31" s="67"/>
      <c r="Y31" s="67"/>
      <c r="Z31" s="67"/>
      <c r="AA31" s="91"/>
      <c r="AB31" s="7">
        <v>0.98099999999999998</v>
      </c>
      <c r="AC31" s="96">
        <v>0.98099999999999998</v>
      </c>
      <c r="AD31" s="67"/>
      <c r="AE31" s="91"/>
      <c r="AF31" s="8">
        <v>0.98099999999999998</v>
      </c>
    </row>
    <row r="32" spans="4:32" ht="13.15" customHeight="1" x14ac:dyDescent="0.25">
      <c r="E32" s="93" t="s">
        <v>40</v>
      </c>
      <c r="F32" s="67"/>
      <c r="G32" s="67"/>
      <c r="H32" s="67"/>
      <c r="I32" s="94"/>
      <c r="J32" s="116">
        <v>5</v>
      </c>
      <c r="K32" s="91"/>
      <c r="L32" s="116">
        <v>5</v>
      </c>
      <c r="M32" s="91"/>
      <c r="N32" s="116">
        <v>5</v>
      </c>
      <c r="O32" s="91"/>
      <c r="P32" s="116">
        <v>5</v>
      </c>
      <c r="Q32" s="67"/>
      <c r="R32" s="91"/>
      <c r="S32" s="116">
        <v>5</v>
      </c>
      <c r="T32" s="91"/>
      <c r="U32" s="116">
        <v>5</v>
      </c>
      <c r="V32" s="91"/>
      <c r="W32" s="116">
        <v>5</v>
      </c>
      <c r="X32" s="67"/>
      <c r="Y32" s="67"/>
      <c r="Z32" s="67"/>
      <c r="AA32" s="91"/>
      <c r="AB32" s="3">
        <v>5</v>
      </c>
      <c r="AC32" s="92">
        <v>5</v>
      </c>
      <c r="AD32" s="67"/>
      <c r="AE32" s="91"/>
      <c r="AF32" s="4">
        <v>5</v>
      </c>
    </row>
    <row r="33" spans="5:32" ht="13.15" customHeight="1" x14ac:dyDescent="0.25">
      <c r="E33" s="97" t="s">
        <v>44</v>
      </c>
      <c r="F33" s="67"/>
      <c r="G33" s="67"/>
      <c r="H33" s="67"/>
      <c r="I33" s="94"/>
      <c r="J33" s="119">
        <v>1.5</v>
      </c>
      <c r="K33" s="91"/>
      <c r="L33" s="119">
        <v>1.5</v>
      </c>
      <c r="M33" s="91"/>
      <c r="N33" s="119">
        <v>1.5</v>
      </c>
      <c r="O33" s="91"/>
      <c r="P33" s="119">
        <v>1.5</v>
      </c>
      <c r="Q33" s="67"/>
      <c r="R33" s="91"/>
      <c r="S33" s="119">
        <v>1.5</v>
      </c>
      <c r="T33" s="91"/>
      <c r="U33" s="119">
        <v>4.0999999999999996</v>
      </c>
      <c r="V33" s="91"/>
      <c r="W33" s="119">
        <v>4.0999999999999996</v>
      </c>
      <c r="X33" s="67"/>
      <c r="Y33" s="67"/>
      <c r="Z33" s="67"/>
      <c r="AA33" s="91"/>
      <c r="AB33" s="9">
        <v>4.2</v>
      </c>
      <c r="AC33" s="98">
        <v>4.2</v>
      </c>
      <c r="AD33" s="67"/>
      <c r="AE33" s="91"/>
      <c r="AF33" s="10">
        <v>4.2</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1169</v>
      </c>
      <c r="K35" s="91"/>
      <c r="L35" s="117" t="s">
        <v>1169</v>
      </c>
      <c r="M35" s="91"/>
      <c r="N35" s="117" t="s">
        <v>1169</v>
      </c>
      <c r="O35" s="91"/>
      <c r="P35" s="117" t="s">
        <v>1169</v>
      </c>
      <c r="Q35" s="67"/>
      <c r="R35" s="91"/>
      <c r="S35" s="117" t="s">
        <v>1169</v>
      </c>
      <c r="T35" s="91"/>
      <c r="U35" s="117" t="s">
        <v>1169</v>
      </c>
      <c r="V35" s="91"/>
      <c r="W35" s="117" t="s">
        <v>1169</v>
      </c>
      <c r="X35" s="67"/>
      <c r="Y35" s="67"/>
      <c r="Z35" s="67"/>
      <c r="AA35" s="91"/>
      <c r="AB35" s="5" t="s">
        <v>1169</v>
      </c>
      <c r="AC35" s="95" t="s">
        <v>1169</v>
      </c>
      <c r="AD35" s="67"/>
      <c r="AE35" s="91"/>
      <c r="AF35" s="6" t="s">
        <v>1169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10</v>
      </c>
      <c r="K43" s="129"/>
      <c r="L43" s="128">
        <f>J43</f>
        <v>10</v>
      </c>
      <c r="M43" s="129"/>
      <c r="N43" s="128">
        <f>J43</f>
        <v>10</v>
      </c>
      <c r="O43" s="129"/>
      <c r="P43" s="128">
        <f>J43</f>
        <v>10</v>
      </c>
      <c r="Q43" s="130"/>
      <c r="R43" s="129"/>
      <c r="S43" s="128">
        <f>J43</f>
        <v>10</v>
      </c>
      <c r="T43" s="129"/>
      <c r="U43" s="131">
        <f>J43</f>
        <v>10</v>
      </c>
      <c r="V43" s="132"/>
      <c r="W43" s="128">
        <f>J43</f>
        <v>10</v>
      </c>
      <c r="X43" s="130"/>
      <c r="Y43" s="130"/>
      <c r="Z43" s="130"/>
      <c r="AA43" s="129"/>
      <c r="AB43" s="20">
        <f>J43</f>
        <v>10</v>
      </c>
      <c r="AC43" s="128">
        <f>J43</f>
        <v>10</v>
      </c>
      <c r="AD43" s="130"/>
      <c r="AE43" s="129"/>
      <c r="AF43" s="21">
        <f>J43</f>
        <v>10</v>
      </c>
    </row>
    <row r="44" spans="5:32" ht="22.5" customHeight="1" x14ac:dyDescent="0.25">
      <c r="E44" s="99" t="s">
        <v>85</v>
      </c>
      <c r="F44" s="100"/>
      <c r="G44" s="100"/>
      <c r="H44" s="100"/>
      <c r="I44" s="101"/>
      <c r="J44" s="128">
        <v>5</v>
      </c>
      <c r="K44" s="129"/>
      <c r="L44" s="128">
        <f>J44</f>
        <v>5</v>
      </c>
      <c r="M44" s="129"/>
      <c r="N44" s="128">
        <f>J44</f>
        <v>5</v>
      </c>
      <c r="O44" s="129"/>
      <c r="P44" s="128">
        <f>J44</f>
        <v>5</v>
      </c>
      <c r="Q44" s="130"/>
      <c r="R44" s="129"/>
      <c r="S44" s="128">
        <f>J44</f>
        <v>5</v>
      </c>
      <c r="T44" s="129"/>
      <c r="U44" s="128">
        <f>J44</f>
        <v>5</v>
      </c>
      <c r="V44" s="129"/>
      <c r="W44" s="128">
        <f>J44</f>
        <v>5</v>
      </c>
      <c r="X44" s="130"/>
      <c r="Y44" s="130"/>
      <c r="Z44" s="130"/>
      <c r="AA44" s="129"/>
      <c r="AB44" s="20">
        <f>J44</f>
        <v>5</v>
      </c>
      <c r="AC44" s="128">
        <f>J44</f>
        <v>5</v>
      </c>
      <c r="AD44" s="130"/>
      <c r="AE44" s="129"/>
      <c r="AF44" s="21">
        <f>J44</f>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YBugnjoukORBAwYGO7+MuIL//0bcFMooZafa4nQdd4YevrKPFciyE2538ZhITVkcerdWTJPrkuX4hpYSx4iFA==" saltValue="caJpx3VqSK8R07m2kTrNe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F7D91C7A-6472-4F39-A4D5-99774FFE508E}"/>
    <hyperlink ref="E53" location="INDEX!A1" display="Return to Index" xr:uid="{082662FE-8506-4014-A958-B2B33FAA486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CEPL - Cecil Plains (33/11kV)</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4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1170</v>
      </c>
      <c r="J3" s="69"/>
      <c r="K3" s="69"/>
      <c r="L3" s="69"/>
      <c r="M3" s="69"/>
      <c r="N3" s="69"/>
      <c r="O3" s="69"/>
      <c r="P3" s="69"/>
      <c r="Q3" s="69"/>
      <c r="R3" s="69"/>
      <c r="S3" s="69"/>
      <c r="V3" s="71" t="s">
        <v>929</v>
      </c>
      <c r="W3" s="69"/>
      <c r="Y3" s="72" t="s">
        <v>1163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4.7</v>
      </c>
      <c r="K28" s="91"/>
      <c r="L28" s="116">
        <v>4.7</v>
      </c>
      <c r="M28" s="91"/>
      <c r="N28" s="116">
        <v>4.7</v>
      </c>
      <c r="O28" s="91"/>
      <c r="P28" s="116">
        <v>4.7</v>
      </c>
      <c r="Q28" s="67"/>
      <c r="R28" s="91"/>
      <c r="S28" s="116">
        <v>4.7</v>
      </c>
      <c r="T28" s="91"/>
      <c r="U28" s="116">
        <v>4.5999999999999996</v>
      </c>
      <c r="V28" s="91"/>
      <c r="W28" s="116">
        <v>4.5999999999999996</v>
      </c>
      <c r="X28" s="67"/>
      <c r="Y28" s="67"/>
      <c r="Z28" s="67"/>
      <c r="AA28" s="91"/>
      <c r="AB28" s="3">
        <v>4.5999999999999996</v>
      </c>
      <c r="AC28" s="92">
        <v>4.7</v>
      </c>
      <c r="AD28" s="67"/>
      <c r="AE28" s="91"/>
      <c r="AF28" s="4">
        <v>4.7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0.879</v>
      </c>
      <c r="K31" s="91"/>
      <c r="L31" s="118">
        <v>0.879</v>
      </c>
      <c r="M31" s="91"/>
      <c r="N31" s="118">
        <v>0.879</v>
      </c>
      <c r="O31" s="91"/>
      <c r="P31" s="118">
        <v>0.879</v>
      </c>
      <c r="Q31" s="67"/>
      <c r="R31" s="91"/>
      <c r="S31" s="118">
        <v>0.879</v>
      </c>
      <c r="T31" s="91"/>
      <c r="U31" s="118">
        <v>0.88100000000000001</v>
      </c>
      <c r="V31" s="91"/>
      <c r="W31" s="118">
        <v>0.88100000000000001</v>
      </c>
      <c r="X31" s="67"/>
      <c r="Y31" s="67"/>
      <c r="Z31" s="67"/>
      <c r="AA31" s="91"/>
      <c r="AB31" s="7">
        <v>0.88100000000000001</v>
      </c>
      <c r="AC31" s="96">
        <v>0.88100000000000001</v>
      </c>
      <c r="AD31" s="67"/>
      <c r="AE31" s="91"/>
      <c r="AF31" s="8">
        <v>0.88100000000000001</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4.3</v>
      </c>
      <c r="K33" s="91"/>
      <c r="L33" s="119">
        <v>4.3</v>
      </c>
      <c r="M33" s="91"/>
      <c r="N33" s="119">
        <v>4.3</v>
      </c>
      <c r="O33" s="91"/>
      <c r="P33" s="119">
        <v>4.4000000000000004</v>
      </c>
      <c r="Q33" s="67"/>
      <c r="R33" s="91"/>
      <c r="S33" s="119">
        <v>4.3</v>
      </c>
      <c r="T33" s="91"/>
      <c r="U33" s="119">
        <v>4.4000000000000004</v>
      </c>
      <c r="V33" s="91"/>
      <c r="W33" s="119">
        <v>4.4000000000000004</v>
      </c>
      <c r="X33" s="67"/>
      <c r="Y33" s="67"/>
      <c r="Z33" s="67"/>
      <c r="AA33" s="91"/>
      <c r="AB33" s="9">
        <v>4.4000000000000004</v>
      </c>
      <c r="AC33" s="98">
        <v>4.4000000000000004</v>
      </c>
      <c r="AD33" s="67"/>
      <c r="AE33" s="91"/>
      <c r="AF33" s="10">
        <v>4.5</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6">
        <v>4.3</v>
      </c>
      <c r="K36" s="91"/>
      <c r="L36" s="116">
        <v>4.3</v>
      </c>
      <c r="M36" s="91"/>
      <c r="N36" s="116">
        <v>4.3</v>
      </c>
      <c r="O36" s="91"/>
      <c r="P36" s="116">
        <v>4.4000000000000004</v>
      </c>
      <c r="Q36" s="67"/>
      <c r="R36" s="91"/>
      <c r="S36" s="116">
        <v>4.3</v>
      </c>
      <c r="T36" s="91"/>
      <c r="U36" s="116">
        <v>4.4000000000000004</v>
      </c>
      <c r="V36" s="91"/>
      <c r="W36" s="116">
        <v>4.4000000000000004</v>
      </c>
      <c r="X36" s="67"/>
      <c r="Y36" s="67"/>
      <c r="Z36" s="67"/>
      <c r="AA36" s="91"/>
      <c r="AB36" s="3">
        <v>4.4000000000000004</v>
      </c>
      <c r="AC36" s="92">
        <v>4.4000000000000004</v>
      </c>
      <c r="AD36" s="67"/>
      <c r="AE36" s="91"/>
      <c r="AF36" s="4">
        <v>4.5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4.8</v>
      </c>
      <c r="K39" s="91"/>
      <c r="L39" s="116">
        <v>4.8</v>
      </c>
      <c r="M39" s="91"/>
      <c r="N39" s="116">
        <v>4.8</v>
      </c>
      <c r="O39" s="91"/>
      <c r="P39" s="116">
        <v>4.8</v>
      </c>
      <c r="Q39" s="67"/>
      <c r="R39" s="91"/>
      <c r="S39" s="116">
        <v>4.8</v>
      </c>
      <c r="T39" s="91"/>
      <c r="U39" s="116">
        <v>4.8</v>
      </c>
      <c r="V39" s="91"/>
      <c r="W39" s="116">
        <v>4.8</v>
      </c>
      <c r="X39" s="67"/>
      <c r="Y39" s="67"/>
      <c r="Z39" s="67"/>
      <c r="AA39" s="91"/>
      <c r="AB39" s="3">
        <v>4.8</v>
      </c>
      <c r="AC39" s="92">
        <v>4.8</v>
      </c>
      <c r="AD39" s="67"/>
      <c r="AE39" s="91"/>
      <c r="AF39" s="4">
        <v>4.8</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c r="K43" s="129"/>
      <c r="L43" s="128"/>
      <c r="M43" s="129"/>
      <c r="N43" s="128"/>
      <c r="O43" s="129"/>
      <c r="P43" s="128"/>
      <c r="Q43" s="130"/>
      <c r="R43" s="129"/>
      <c r="S43" s="128"/>
      <c r="T43" s="129"/>
      <c r="U43" s="131"/>
      <c r="V43" s="132"/>
      <c r="W43" s="128"/>
      <c r="X43" s="130"/>
      <c r="Y43" s="130"/>
      <c r="Z43" s="130"/>
      <c r="AA43" s="129"/>
      <c r="AB43" s="20"/>
      <c r="AC43" s="128"/>
      <c r="AD43" s="130"/>
      <c r="AE43" s="129"/>
      <c r="AF43" s="21"/>
    </row>
    <row r="44" spans="5:32" ht="22.5" customHeight="1" x14ac:dyDescent="0.25">
      <c r="E44" s="99" t="s">
        <v>85</v>
      </c>
      <c r="F44" s="100"/>
      <c r="G44" s="100"/>
      <c r="H44" s="100"/>
      <c r="I44" s="101"/>
      <c r="J44" s="128"/>
      <c r="K44" s="129"/>
      <c r="L44" s="128"/>
      <c r="M44" s="129"/>
      <c r="N44" s="128"/>
      <c r="O44" s="129"/>
      <c r="P44" s="128"/>
      <c r="Q44" s="130"/>
      <c r="R44" s="129"/>
      <c r="S44" s="128"/>
      <c r="T44" s="129"/>
      <c r="U44" s="128"/>
      <c r="V44" s="129"/>
      <c r="W44" s="128"/>
      <c r="X44" s="130"/>
      <c r="Y44" s="130"/>
      <c r="Z44" s="130"/>
      <c r="AA44" s="129"/>
      <c r="AB44" s="20"/>
      <c r="AC44" s="128"/>
      <c r="AD44" s="130"/>
      <c r="AE44" s="129"/>
      <c r="AF44" s="21"/>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c r="K47" s="91"/>
      <c r="L47" s="117"/>
      <c r="M47" s="91"/>
      <c r="N47" s="117"/>
      <c r="O47" s="91"/>
      <c r="P47" s="117"/>
      <c r="Q47" s="67"/>
      <c r="R47" s="91"/>
      <c r="S47" s="117"/>
      <c r="T47" s="91"/>
      <c r="U47" s="117"/>
      <c r="V47" s="91"/>
      <c r="W47" s="117"/>
      <c r="X47" s="67"/>
      <c r="Y47" s="67"/>
      <c r="Z47" s="67"/>
      <c r="AA47" s="91"/>
      <c r="AB47" s="5"/>
      <c r="AC47" s="95"/>
      <c r="AD47" s="67"/>
      <c r="AE47" s="91"/>
      <c r="AF47" s="6"/>
    </row>
    <row r="48" spans="5:32" ht="15.95" customHeight="1" x14ac:dyDescent="0.25">
      <c r="E48" s="109" t="s">
        <v>101</v>
      </c>
      <c r="F48" s="110"/>
      <c r="G48" s="110"/>
      <c r="H48" s="110"/>
      <c r="I48" s="111"/>
      <c r="J48" s="151" t="s">
        <v>953</v>
      </c>
      <c r="K48" s="105"/>
      <c r="L48" s="151" t="s">
        <v>953</v>
      </c>
      <c r="M48" s="105"/>
      <c r="N48" s="151" t="s">
        <v>953</v>
      </c>
      <c r="O48" s="105"/>
      <c r="P48" s="151" t="s">
        <v>953</v>
      </c>
      <c r="Q48" s="112"/>
      <c r="R48" s="105"/>
      <c r="S48" s="151" t="s">
        <v>953</v>
      </c>
      <c r="T48" s="105"/>
      <c r="U48" s="152" t="s">
        <v>953</v>
      </c>
      <c r="V48" s="107"/>
      <c r="W48" s="152" t="s">
        <v>953</v>
      </c>
      <c r="X48" s="108"/>
      <c r="Y48" s="108"/>
      <c r="Z48" s="108"/>
      <c r="AA48" s="107"/>
      <c r="AB48" s="49" t="s">
        <v>953</v>
      </c>
      <c r="AC48" s="153" t="s">
        <v>953</v>
      </c>
      <c r="AD48" s="108"/>
      <c r="AE48" s="107"/>
      <c r="AF48" s="44"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p8IlwBxAoJx9s5bLJep8JIYjj6byS10NsFjqLIKPujAAvVOSzTRJO1rIHrBFynZfwZan4BFtIrkuE3Z/OmBjXQ==" saltValue="/KCztOojy3ms9XdCHylQz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43BA3A2E-19BC-419B-BEA2-9985A6D47197}"/>
    <hyperlink ref="E53" location="INDEX!A1" display="Return to Index" xr:uid="{7E126411-2C5D-4FAF-95CE-C7B86775F21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CHAL - Skid K (Charlton) (33/11kV)</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1174</v>
      </c>
      <c r="J3" s="69"/>
      <c r="K3" s="69"/>
      <c r="L3" s="69"/>
      <c r="M3" s="69"/>
      <c r="N3" s="69"/>
      <c r="O3" s="69"/>
      <c r="P3" s="69"/>
      <c r="Q3" s="69"/>
      <c r="R3" s="69"/>
      <c r="S3" s="69"/>
      <c r="V3" s="71" t="s">
        <v>929</v>
      </c>
      <c r="W3" s="69"/>
      <c r="Y3" s="72" t="s">
        <v>1175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1176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1177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18.600000000000001</v>
      </c>
      <c r="K26" s="91"/>
      <c r="L26" s="116">
        <v>18.600000000000001</v>
      </c>
      <c r="M26" s="91"/>
      <c r="N26" s="116">
        <v>18.600000000000001</v>
      </c>
      <c r="O26" s="91"/>
      <c r="P26" s="116">
        <v>18.600000000000001</v>
      </c>
      <c r="Q26" s="67"/>
      <c r="R26" s="91"/>
      <c r="S26" s="116">
        <v>18.600000000000001</v>
      </c>
      <c r="T26" s="91"/>
      <c r="U26" s="116">
        <v>18.600000000000001</v>
      </c>
      <c r="V26" s="91"/>
      <c r="W26" s="116">
        <v>18.600000000000001</v>
      </c>
      <c r="X26" s="67"/>
      <c r="Y26" s="67"/>
      <c r="Z26" s="67"/>
      <c r="AA26" s="91"/>
      <c r="AB26" s="3">
        <v>18.600000000000001</v>
      </c>
      <c r="AC26" s="92">
        <v>18.600000000000001</v>
      </c>
      <c r="AD26" s="67"/>
      <c r="AE26" s="91"/>
      <c r="AF26" s="4">
        <v>18.600000000000001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12.7</v>
      </c>
      <c r="K28" s="91"/>
      <c r="L28" s="116">
        <v>12.8</v>
      </c>
      <c r="M28" s="91"/>
      <c r="N28" s="116">
        <v>12.9</v>
      </c>
      <c r="O28" s="91"/>
      <c r="P28" s="116">
        <v>13</v>
      </c>
      <c r="Q28" s="67"/>
      <c r="R28" s="91"/>
      <c r="S28" s="116">
        <v>13</v>
      </c>
      <c r="T28" s="91"/>
      <c r="U28" s="116">
        <v>8.8000000000000007</v>
      </c>
      <c r="V28" s="91"/>
      <c r="W28" s="116">
        <v>8.8000000000000007</v>
      </c>
      <c r="X28" s="67"/>
      <c r="Y28" s="67"/>
      <c r="Z28" s="67"/>
      <c r="AA28" s="91"/>
      <c r="AB28" s="3">
        <v>8.9</v>
      </c>
      <c r="AC28" s="92">
        <v>8.9</v>
      </c>
      <c r="AD28" s="67"/>
      <c r="AE28" s="91"/>
      <c r="AF28" s="4">
        <v>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0.94299999999999995</v>
      </c>
      <c r="K31" s="91"/>
      <c r="L31" s="118">
        <v>0.94299999999999995</v>
      </c>
      <c r="M31" s="91"/>
      <c r="N31" s="118">
        <v>0.94199999999999995</v>
      </c>
      <c r="O31" s="91"/>
      <c r="P31" s="118">
        <v>0.94199999999999995</v>
      </c>
      <c r="Q31" s="67"/>
      <c r="R31" s="91"/>
      <c r="S31" s="118">
        <v>0.94199999999999995</v>
      </c>
      <c r="T31" s="91"/>
      <c r="U31" s="118">
        <v>0.99399999999999999</v>
      </c>
      <c r="V31" s="91"/>
      <c r="W31" s="118">
        <v>0.99399999999999999</v>
      </c>
      <c r="X31" s="67"/>
      <c r="Y31" s="67"/>
      <c r="Z31" s="67"/>
      <c r="AA31" s="91"/>
      <c r="AB31" s="7">
        <v>0.99399999999999999</v>
      </c>
      <c r="AC31" s="96">
        <v>0.99299999999999999</v>
      </c>
      <c r="AD31" s="67"/>
      <c r="AE31" s="91"/>
      <c r="AF31" s="8">
        <v>0.99299999999999999</v>
      </c>
    </row>
    <row r="32" spans="4:32" ht="13.15" customHeight="1" x14ac:dyDescent="0.25">
      <c r="E32" s="93" t="s">
        <v>40</v>
      </c>
      <c r="F32" s="67"/>
      <c r="G32" s="67"/>
      <c r="H32" s="67"/>
      <c r="I32" s="94"/>
      <c r="J32" s="116">
        <v>9.3000000000000007</v>
      </c>
      <c r="K32" s="91"/>
      <c r="L32" s="116">
        <v>9.3000000000000007</v>
      </c>
      <c r="M32" s="91"/>
      <c r="N32" s="116">
        <v>9.3000000000000007</v>
      </c>
      <c r="O32" s="91"/>
      <c r="P32" s="116">
        <v>9.3000000000000007</v>
      </c>
      <c r="Q32" s="67"/>
      <c r="R32" s="91"/>
      <c r="S32" s="116">
        <v>9.3000000000000007</v>
      </c>
      <c r="T32" s="91"/>
      <c r="U32" s="116">
        <v>9.3000000000000007</v>
      </c>
      <c r="V32" s="91"/>
      <c r="W32" s="116">
        <v>9.3000000000000007</v>
      </c>
      <c r="X32" s="67"/>
      <c r="Y32" s="67"/>
      <c r="Z32" s="67"/>
      <c r="AA32" s="91"/>
      <c r="AB32" s="3">
        <v>9.3000000000000007</v>
      </c>
      <c r="AC32" s="92">
        <v>9.3000000000000007</v>
      </c>
      <c r="AD32" s="67"/>
      <c r="AE32" s="91"/>
      <c r="AF32" s="4">
        <v>9.3000000000000007</v>
      </c>
    </row>
    <row r="33" spans="5:32" ht="13.15" customHeight="1" x14ac:dyDescent="0.25">
      <c r="E33" s="97" t="s">
        <v>44</v>
      </c>
      <c r="F33" s="67"/>
      <c r="G33" s="67"/>
      <c r="H33" s="67"/>
      <c r="I33" s="94"/>
      <c r="J33" s="119">
        <v>11.9</v>
      </c>
      <c r="K33" s="91"/>
      <c r="L33" s="119">
        <v>12</v>
      </c>
      <c r="M33" s="91"/>
      <c r="N33" s="119">
        <v>12.1</v>
      </c>
      <c r="O33" s="91"/>
      <c r="P33" s="119">
        <v>12.1</v>
      </c>
      <c r="Q33" s="67"/>
      <c r="R33" s="91"/>
      <c r="S33" s="119">
        <v>12.1</v>
      </c>
      <c r="T33" s="91"/>
      <c r="U33" s="119">
        <v>8.5</v>
      </c>
      <c r="V33" s="91"/>
      <c r="W33" s="119">
        <v>8.5</v>
      </c>
      <c r="X33" s="67"/>
      <c r="Y33" s="67"/>
      <c r="Z33" s="67"/>
      <c r="AA33" s="91"/>
      <c r="AB33" s="9">
        <v>8.6</v>
      </c>
      <c r="AC33" s="98">
        <v>8.6</v>
      </c>
      <c r="AD33" s="67"/>
      <c r="AE33" s="91"/>
      <c r="AF33" s="10">
        <v>8.6999999999999993</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6">
        <v>2.6</v>
      </c>
      <c r="K36" s="91"/>
      <c r="L36" s="116">
        <v>2.7</v>
      </c>
      <c r="M36" s="91"/>
      <c r="N36" s="116">
        <v>2.8</v>
      </c>
      <c r="O36" s="91"/>
      <c r="P36" s="116">
        <v>2.8</v>
      </c>
      <c r="Q36" s="67"/>
      <c r="R36" s="91"/>
      <c r="S36" s="116">
        <v>2.8</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3.2</v>
      </c>
      <c r="K40" s="91"/>
      <c r="L40" s="116">
        <v>3.2</v>
      </c>
      <c r="M40" s="91"/>
      <c r="N40" s="116">
        <v>3.2</v>
      </c>
      <c r="O40" s="91"/>
      <c r="P40" s="116">
        <v>3.2</v>
      </c>
      <c r="Q40" s="67"/>
      <c r="R40" s="91"/>
      <c r="S40" s="116">
        <v>3.2</v>
      </c>
      <c r="T40" s="91"/>
      <c r="U40" s="116">
        <v>3.2</v>
      </c>
      <c r="V40" s="91"/>
      <c r="W40" s="116">
        <v>3.2</v>
      </c>
      <c r="X40" s="67"/>
      <c r="Y40" s="67"/>
      <c r="Z40" s="67"/>
      <c r="AA40" s="91"/>
      <c r="AB40" s="3">
        <v>3.2</v>
      </c>
      <c r="AC40" s="92">
        <v>3.2</v>
      </c>
      <c r="AD40" s="67"/>
      <c r="AE40" s="91"/>
      <c r="AF40" s="4">
        <v>3.2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15</v>
      </c>
      <c r="K43" s="129"/>
      <c r="L43" s="128">
        <f>J43</f>
        <v>15</v>
      </c>
      <c r="M43" s="129"/>
      <c r="N43" s="128">
        <f>J43</f>
        <v>15</v>
      </c>
      <c r="O43" s="129"/>
      <c r="P43" s="128">
        <f>J43</f>
        <v>15</v>
      </c>
      <c r="Q43" s="130"/>
      <c r="R43" s="129"/>
      <c r="S43" s="128">
        <f>J43</f>
        <v>15</v>
      </c>
      <c r="T43" s="129"/>
      <c r="U43" s="131">
        <f>J43</f>
        <v>15</v>
      </c>
      <c r="V43" s="132"/>
      <c r="W43" s="128">
        <f>J43</f>
        <v>15</v>
      </c>
      <c r="X43" s="130"/>
      <c r="Y43" s="130"/>
      <c r="Z43" s="130"/>
      <c r="AA43" s="129"/>
      <c r="AB43" s="20">
        <f>J43</f>
        <v>15</v>
      </c>
      <c r="AC43" s="128">
        <f>J43</f>
        <v>15</v>
      </c>
      <c r="AD43" s="130"/>
      <c r="AE43" s="129"/>
      <c r="AF43" s="21">
        <f>J43</f>
        <v>15</v>
      </c>
    </row>
    <row r="44" spans="5:32" ht="22.5" customHeight="1" x14ac:dyDescent="0.25">
      <c r="E44" s="99" t="s">
        <v>85</v>
      </c>
      <c r="F44" s="100"/>
      <c r="G44" s="100"/>
      <c r="H44" s="100"/>
      <c r="I44" s="101"/>
      <c r="J44" s="128">
        <v>7.5</v>
      </c>
      <c r="K44" s="129"/>
      <c r="L44" s="128">
        <f>J44</f>
        <v>7.5</v>
      </c>
      <c r="M44" s="129"/>
      <c r="N44" s="128">
        <f>J44</f>
        <v>7.5</v>
      </c>
      <c r="O44" s="129"/>
      <c r="P44" s="128">
        <f>J44</f>
        <v>7.5</v>
      </c>
      <c r="Q44" s="130"/>
      <c r="R44" s="129"/>
      <c r="S44" s="128">
        <f>J44</f>
        <v>7.5</v>
      </c>
      <c r="T44" s="129"/>
      <c r="U44" s="128">
        <f>J44</f>
        <v>7.5</v>
      </c>
      <c r="V44" s="129"/>
      <c r="W44" s="128">
        <f>J44</f>
        <v>7.5</v>
      </c>
      <c r="X44" s="130"/>
      <c r="Y44" s="130"/>
      <c r="Z44" s="130"/>
      <c r="AA44" s="129"/>
      <c r="AB44" s="20">
        <f>J44</f>
        <v>7.5</v>
      </c>
      <c r="AC44" s="128">
        <f>J44</f>
        <v>7.5</v>
      </c>
      <c r="AD44" s="130"/>
      <c r="AE44" s="129"/>
      <c r="AF44" s="21">
        <f>J44</f>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4W51n8jUUdicW0HrA9XB2i8LlErnl6Ndlwv9MRTR8U5O8yEJcAZC4vPXygdCtkmRd6nIgKyE+yjVcf/5FKuOKQ==" saltValue="979tT3lND/VeUpiQ5oaMg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0B30771-37FC-46BC-8ED9-FD7FC54053BD}"/>
    <hyperlink ref="E53" location="INDEX!A1" display="Return to Index" xr:uid="{D2526B1A-E22A-44DC-A6F7-F5D812821BE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CHAR - Charleville (66/2211kV)</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AJ53"/>
  <sheetViews>
    <sheetView showGridLines="0" topLeftCell="A16" workbookViewId="0">
      <selection activeCell="AN43" sqref="AN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1178</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1180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8.9</v>
      </c>
      <c r="K26" s="91"/>
      <c r="L26" s="116">
        <v>8.9</v>
      </c>
      <c r="M26" s="91"/>
      <c r="N26" s="116">
        <v>8.9</v>
      </c>
      <c r="O26" s="91"/>
      <c r="P26" s="116">
        <v>8.9</v>
      </c>
      <c r="Q26" s="67"/>
      <c r="R26" s="91"/>
      <c r="S26" s="116">
        <v>8.9</v>
      </c>
      <c r="T26" s="91"/>
      <c r="U26" s="116">
        <v>9.1999999999999993</v>
      </c>
      <c r="V26" s="91"/>
      <c r="W26" s="116">
        <v>9.1999999999999993</v>
      </c>
      <c r="X26" s="67"/>
      <c r="Y26" s="67"/>
      <c r="Z26" s="67"/>
      <c r="AA26" s="91"/>
      <c r="AB26" s="3">
        <v>9.1999999999999993</v>
      </c>
      <c r="AC26" s="92">
        <v>9.1999999999999993</v>
      </c>
      <c r="AD26" s="67"/>
      <c r="AE26" s="91"/>
      <c r="AF26" s="4">
        <v>9.1999999999999993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0.6</v>
      </c>
      <c r="M28" s="91"/>
      <c r="N28" s="116">
        <v>0.6</v>
      </c>
      <c r="O28" s="91"/>
      <c r="P28" s="116">
        <v>0.6</v>
      </c>
      <c r="Q28" s="67"/>
      <c r="R28" s="91"/>
      <c r="S28" s="116">
        <v>0.6</v>
      </c>
      <c r="T28" s="91"/>
      <c r="U28" s="116">
        <v>0.4</v>
      </c>
      <c r="V28" s="91"/>
      <c r="W28" s="116">
        <v>0.4</v>
      </c>
      <c r="X28" s="67"/>
      <c r="Y28" s="67"/>
      <c r="Z28" s="67"/>
      <c r="AA28" s="91"/>
      <c r="AB28" s="3">
        <v>0.4</v>
      </c>
      <c r="AC28" s="92">
        <v>0.4</v>
      </c>
      <c r="AD28" s="67"/>
      <c r="AE28" s="91"/>
      <c r="AF28" s="4">
        <v>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0.89</v>
      </c>
      <c r="V31" s="91"/>
      <c r="W31" s="118">
        <v>0.89</v>
      </c>
      <c r="X31" s="67"/>
      <c r="Y31" s="67"/>
      <c r="Z31" s="67"/>
      <c r="AA31" s="91"/>
      <c r="AB31" s="7">
        <v>0.89</v>
      </c>
      <c r="AC31" s="96">
        <v>0.89</v>
      </c>
      <c r="AD31" s="67"/>
      <c r="AE31" s="91"/>
      <c r="AF31" s="8">
        <v>0.89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0.4</v>
      </c>
      <c r="V33" s="91"/>
      <c r="W33" s="119">
        <v>0.4</v>
      </c>
      <c r="X33" s="67"/>
      <c r="Y33" s="67"/>
      <c r="Z33" s="67"/>
      <c r="AA33" s="91"/>
      <c r="AB33" s="9">
        <v>0.4</v>
      </c>
      <c r="AC33" s="98">
        <v>0.4</v>
      </c>
      <c r="AD33" s="67"/>
      <c r="AE33" s="91"/>
      <c r="AF33" s="10">
        <v>0.4</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1181</v>
      </c>
      <c r="K35" s="91"/>
      <c r="L35" s="117" t="s">
        <v>1181</v>
      </c>
      <c r="M35" s="91"/>
      <c r="N35" s="117" t="s">
        <v>1181</v>
      </c>
      <c r="O35" s="91"/>
      <c r="P35" s="117" t="s">
        <v>1181</v>
      </c>
      <c r="Q35" s="67"/>
      <c r="R35" s="91"/>
      <c r="S35" s="117" t="s">
        <v>1181</v>
      </c>
      <c r="T35" s="91"/>
      <c r="U35" s="117" t="s">
        <v>1181</v>
      </c>
      <c r="V35" s="91"/>
      <c r="W35" s="117" t="s">
        <v>1181</v>
      </c>
      <c r="X35" s="67"/>
      <c r="Y35" s="67"/>
      <c r="Z35" s="67"/>
      <c r="AA35" s="91"/>
      <c r="AB35" s="5" t="s">
        <v>1181</v>
      </c>
      <c r="AC35" s="95" t="s">
        <v>1181</v>
      </c>
      <c r="AD35" s="67"/>
      <c r="AE35" s="91"/>
      <c r="AF35" s="6" t="s">
        <v>1181</v>
      </c>
    </row>
    <row r="36" spans="5:32" ht="13.15" customHeight="1" x14ac:dyDescent="0.25">
      <c r="E36" s="93" t="s">
        <v>56</v>
      </c>
      <c r="F36" s="67"/>
      <c r="G36" s="67"/>
      <c r="H36" s="67"/>
      <c r="I36" s="94"/>
      <c r="J36" s="116">
        <v>0.6</v>
      </c>
      <c r="K36" s="91"/>
      <c r="L36" s="116">
        <v>0.6</v>
      </c>
      <c r="M36" s="91"/>
      <c r="N36" s="116">
        <v>0.6</v>
      </c>
      <c r="O36" s="91"/>
      <c r="P36" s="116">
        <v>0.6</v>
      </c>
      <c r="Q36" s="67"/>
      <c r="R36" s="91"/>
      <c r="S36" s="116">
        <v>0.6</v>
      </c>
      <c r="T36" s="91"/>
      <c r="U36" s="116">
        <v>0.4</v>
      </c>
      <c r="V36" s="91"/>
      <c r="W36" s="116">
        <v>0.4</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0.2</v>
      </c>
      <c r="K39" s="91"/>
      <c r="L39" s="116">
        <v>0.2</v>
      </c>
      <c r="M39" s="91"/>
      <c r="N39" s="116">
        <v>0.2</v>
      </c>
      <c r="O39" s="91"/>
      <c r="P39" s="116">
        <v>0.2</v>
      </c>
      <c r="Q39" s="67"/>
      <c r="R39" s="91"/>
      <c r="S39" s="116">
        <v>0.2</v>
      </c>
      <c r="T39" s="91"/>
      <c r="U39" s="116">
        <v>0.2</v>
      </c>
      <c r="V39" s="91"/>
      <c r="W39" s="116">
        <v>0.2</v>
      </c>
      <c r="X39" s="67"/>
      <c r="Y39" s="67"/>
      <c r="Z39" s="67"/>
      <c r="AA39" s="91"/>
      <c r="AB39" s="3">
        <v>0.2</v>
      </c>
      <c r="AC39" s="92">
        <v>0.2</v>
      </c>
      <c r="AD39" s="67"/>
      <c r="AE39" s="91"/>
      <c r="AF39" s="4">
        <v>0.2</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46">
        <v>6.3</v>
      </c>
      <c r="K43" s="147"/>
      <c r="L43" s="146">
        <f>J43</f>
        <v>6.3</v>
      </c>
      <c r="M43" s="147"/>
      <c r="N43" s="146">
        <f>J43</f>
        <v>6.3</v>
      </c>
      <c r="O43" s="147"/>
      <c r="P43" s="146">
        <f>J43</f>
        <v>6.3</v>
      </c>
      <c r="Q43" s="148"/>
      <c r="R43" s="147"/>
      <c r="S43" s="146">
        <f>J43</f>
        <v>6.3</v>
      </c>
      <c r="T43" s="147"/>
      <c r="U43" s="149">
        <f>J43</f>
        <v>6.3</v>
      </c>
      <c r="V43" s="150"/>
      <c r="W43" s="146">
        <f>J43</f>
        <v>6.3</v>
      </c>
      <c r="X43" s="148"/>
      <c r="Y43" s="148"/>
      <c r="Z43" s="148"/>
      <c r="AA43" s="147"/>
      <c r="AB43" s="47">
        <f>J43</f>
        <v>6.3</v>
      </c>
      <c r="AC43" s="146">
        <f>J43</f>
        <v>6.3</v>
      </c>
      <c r="AD43" s="148"/>
      <c r="AE43" s="147"/>
      <c r="AF43" s="48">
        <f>J43</f>
        <v>6.3</v>
      </c>
    </row>
    <row r="44" spans="5:32" ht="22.5" customHeight="1" x14ac:dyDescent="0.25">
      <c r="E44" s="99" t="s">
        <v>85</v>
      </c>
      <c r="F44" s="100"/>
      <c r="G44" s="100"/>
      <c r="H44" s="100"/>
      <c r="I44" s="101"/>
      <c r="J44" s="146">
        <v>0</v>
      </c>
      <c r="K44" s="147"/>
      <c r="L44" s="146">
        <f>J44</f>
        <v>0</v>
      </c>
      <c r="M44" s="147"/>
      <c r="N44" s="146">
        <f>J44</f>
        <v>0</v>
      </c>
      <c r="O44" s="147"/>
      <c r="P44" s="146">
        <f>J44</f>
        <v>0</v>
      </c>
      <c r="Q44" s="148"/>
      <c r="R44" s="147"/>
      <c r="S44" s="146">
        <f>J44</f>
        <v>0</v>
      </c>
      <c r="T44" s="147"/>
      <c r="U44" s="146">
        <f>J44</f>
        <v>0</v>
      </c>
      <c r="V44" s="147"/>
      <c r="W44" s="146">
        <f>J44</f>
        <v>0</v>
      </c>
      <c r="X44" s="148"/>
      <c r="Y44" s="148"/>
      <c r="Z44" s="148"/>
      <c r="AA44" s="147"/>
      <c r="AB44" s="47">
        <f>J44</f>
        <v>0</v>
      </c>
      <c r="AC44" s="146">
        <f>J44</f>
        <v>0</v>
      </c>
      <c r="AD44" s="148"/>
      <c r="AE44" s="147"/>
      <c r="AF44" s="48">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BHqyq0CPlovcdar9HB2n/PjjB4JXt89i+eGY1mTPAWP+RfNdl/i6B7hfnw3fhYU8hMCv2rPbI/Xjmr3djXtDQ==" saltValue="edakJZvojfX1Xl8wtfdDz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DF9B9FA0-EDB4-48BD-B919-152337ACB3C2}"/>
    <hyperlink ref="E53" location="INDEX!A1" display="Return to Index" xr:uid="{6CF1556E-9813-41F2-BB08-621D1004631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CHIA - Chillagoe (66/22kV)</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1182</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1184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1186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20.9</v>
      </c>
      <c r="K26" s="91"/>
      <c r="L26" s="116">
        <v>20.9</v>
      </c>
      <c r="M26" s="91"/>
      <c r="N26" s="116">
        <v>20.9</v>
      </c>
      <c r="O26" s="91"/>
      <c r="P26" s="116">
        <v>20.9</v>
      </c>
      <c r="Q26" s="67"/>
      <c r="R26" s="91"/>
      <c r="S26" s="116">
        <v>20.9</v>
      </c>
      <c r="T26" s="91"/>
      <c r="U26" s="116">
        <v>22.4</v>
      </c>
      <c r="V26" s="91"/>
      <c r="W26" s="116">
        <v>22.4</v>
      </c>
      <c r="X26" s="67"/>
      <c r="Y26" s="67"/>
      <c r="Z26" s="67"/>
      <c r="AA26" s="91"/>
      <c r="AB26" s="3">
        <v>22.4</v>
      </c>
      <c r="AC26" s="92">
        <v>22.4</v>
      </c>
      <c r="AD26" s="67"/>
      <c r="AE26" s="91"/>
      <c r="AF26" s="4">
        <v>22.4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7.8</v>
      </c>
      <c r="K28" s="91"/>
      <c r="L28" s="116">
        <v>7.9</v>
      </c>
      <c r="M28" s="91"/>
      <c r="N28" s="116">
        <v>7.9</v>
      </c>
      <c r="O28" s="91"/>
      <c r="P28" s="116">
        <v>8</v>
      </c>
      <c r="Q28" s="67"/>
      <c r="R28" s="91"/>
      <c r="S28" s="116">
        <v>8</v>
      </c>
      <c r="T28" s="91"/>
      <c r="U28" s="116">
        <v>5.5</v>
      </c>
      <c r="V28" s="91"/>
      <c r="W28" s="116">
        <v>5.5</v>
      </c>
      <c r="X28" s="67"/>
      <c r="Y28" s="67"/>
      <c r="Z28" s="67"/>
      <c r="AA28" s="91"/>
      <c r="AB28" s="3">
        <v>5.6</v>
      </c>
      <c r="AC28" s="92">
        <v>5.6</v>
      </c>
      <c r="AD28" s="67"/>
      <c r="AE28" s="91"/>
      <c r="AF28" s="4">
        <v>5.7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0.95899999999999996</v>
      </c>
      <c r="K31" s="91"/>
      <c r="L31" s="118">
        <v>0.95899999999999996</v>
      </c>
      <c r="M31" s="91"/>
      <c r="N31" s="118">
        <v>0.95899999999999996</v>
      </c>
      <c r="O31" s="91"/>
      <c r="P31" s="118">
        <v>0.95899999999999996</v>
      </c>
      <c r="Q31" s="67"/>
      <c r="R31" s="91"/>
      <c r="S31" s="118">
        <v>0.95899999999999996</v>
      </c>
      <c r="T31" s="91"/>
      <c r="U31" s="118">
        <v>0.97399999999999998</v>
      </c>
      <c r="V31" s="91"/>
      <c r="W31" s="118">
        <v>0.97399999999999998</v>
      </c>
      <c r="X31" s="67"/>
      <c r="Y31" s="67"/>
      <c r="Z31" s="67"/>
      <c r="AA31" s="91"/>
      <c r="AB31" s="7">
        <v>0.97399999999999998</v>
      </c>
      <c r="AC31" s="96">
        <v>0.97399999999999998</v>
      </c>
      <c r="AD31" s="67"/>
      <c r="AE31" s="91"/>
      <c r="AF31" s="8">
        <v>0.97399999999999998</v>
      </c>
    </row>
    <row r="32" spans="4:32" ht="13.15" customHeight="1" x14ac:dyDescent="0.25">
      <c r="E32" s="93" t="s">
        <v>40</v>
      </c>
      <c r="F32" s="67"/>
      <c r="G32" s="67"/>
      <c r="H32" s="67"/>
      <c r="I32" s="94"/>
      <c r="J32" s="116">
        <v>11.2</v>
      </c>
      <c r="K32" s="91"/>
      <c r="L32" s="116">
        <v>11.2</v>
      </c>
      <c r="M32" s="91"/>
      <c r="N32" s="116">
        <v>11.2</v>
      </c>
      <c r="O32" s="91"/>
      <c r="P32" s="116">
        <v>11.2</v>
      </c>
      <c r="Q32" s="67"/>
      <c r="R32" s="91"/>
      <c r="S32" s="116">
        <v>11.2</v>
      </c>
      <c r="T32" s="91"/>
      <c r="U32" s="116">
        <v>11.2</v>
      </c>
      <c r="V32" s="91"/>
      <c r="W32" s="116">
        <v>11.2</v>
      </c>
      <c r="X32" s="67"/>
      <c r="Y32" s="67"/>
      <c r="Z32" s="67"/>
      <c r="AA32" s="91"/>
      <c r="AB32" s="3">
        <v>11.2</v>
      </c>
      <c r="AC32" s="92">
        <v>11.2</v>
      </c>
      <c r="AD32" s="67"/>
      <c r="AE32" s="91"/>
      <c r="AF32" s="4">
        <v>11.2</v>
      </c>
    </row>
    <row r="33" spans="5:32" ht="13.15" customHeight="1" x14ac:dyDescent="0.25">
      <c r="E33" s="97" t="s">
        <v>44</v>
      </c>
      <c r="F33" s="67"/>
      <c r="G33" s="67"/>
      <c r="H33" s="67"/>
      <c r="I33" s="94"/>
      <c r="J33" s="119">
        <v>7.2</v>
      </c>
      <c r="K33" s="91"/>
      <c r="L33" s="119">
        <v>7.2</v>
      </c>
      <c r="M33" s="91"/>
      <c r="N33" s="119">
        <v>7.3</v>
      </c>
      <c r="O33" s="91"/>
      <c r="P33" s="119">
        <v>7.3</v>
      </c>
      <c r="Q33" s="67"/>
      <c r="R33" s="91"/>
      <c r="S33" s="119">
        <v>7.3</v>
      </c>
      <c r="T33" s="91"/>
      <c r="U33" s="119">
        <v>5.3</v>
      </c>
      <c r="V33" s="91"/>
      <c r="W33" s="119">
        <v>5.3</v>
      </c>
      <c r="X33" s="67"/>
      <c r="Y33" s="67"/>
      <c r="Z33" s="67"/>
      <c r="AA33" s="91"/>
      <c r="AB33" s="9">
        <v>5.4</v>
      </c>
      <c r="AC33" s="98">
        <v>5.4</v>
      </c>
      <c r="AD33" s="67"/>
      <c r="AE33" s="91"/>
      <c r="AF33" s="10">
        <v>5.5</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1187</v>
      </c>
      <c r="K35" s="91"/>
      <c r="L35" s="117" t="s">
        <v>1187</v>
      </c>
      <c r="M35" s="91"/>
      <c r="N35" s="117" t="s">
        <v>1187</v>
      </c>
      <c r="O35" s="91"/>
      <c r="P35" s="117" t="s">
        <v>1187</v>
      </c>
      <c r="Q35" s="67"/>
      <c r="R35" s="91"/>
      <c r="S35" s="117" t="s">
        <v>1187</v>
      </c>
      <c r="T35" s="91"/>
      <c r="U35" s="117" t="s">
        <v>1187</v>
      </c>
      <c r="V35" s="91"/>
      <c r="W35" s="117" t="s">
        <v>1187</v>
      </c>
      <c r="X35" s="67"/>
      <c r="Y35" s="67"/>
      <c r="Z35" s="67"/>
      <c r="AA35" s="91"/>
      <c r="AB35" s="5" t="s">
        <v>1187</v>
      </c>
      <c r="AC35" s="95" t="s">
        <v>1187</v>
      </c>
      <c r="AD35" s="67"/>
      <c r="AE35" s="91"/>
      <c r="AF35" s="6" t="s">
        <v>1187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8">
        <v>15</v>
      </c>
      <c r="K43" s="129"/>
      <c r="L43" s="128">
        <f>J43</f>
        <v>15</v>
      </c>
      <c r="M43" s="129"/>
      <c r="N43" s="128">
        <f>J43</f>
        <v>15</v>
      </c>
      <c r="O43" s="129"/>
      <c r="P43" s="128">
        <f>J43</f>
        <v>15</v>
      </c>
      <c r="Q43" s="130"/>
      <c r="R43" s="129"/>
      <c r="S43" s="128">
        <f>J43</f>
        <v>15</v>
      </c>
      <c r="T43" s="129"/>
      <c r="U43" s="131">
        <f>J43</f>
        <v>15</v>
      </c>
      <c r="V43" s="132"/>
      <c r="W43" s="128">
        <f>J43</f>
        <v>15</v>
      </c>
      <c r="X43" s="130"/>
      <c r="Y43" s="130"/>
      <c r="Z43" s="130"/>
      <c r="AA43" s="129"/>
      <c r="AB43" s="20">
        <f>J43</f>
        <v>15</v>
      </c>
      <c r="AC43" s="128">
        <f>J43</f>
        <v>15</v>
      </c>
      <c r="AD43" s="130"/>
      <c r="AE43" s="129"/>
      <c r="AF43" s="21">
        <f>J43</f>
        <v>15</v>
      </c>
    </row>
    <row r="44" spans="5:32" ht="22.5" customHeight="1" x14ac:dyDescent="0.25">
      <c r="E44" s="99" t="s">
        <v>85</v>
      </c>
      <c r="F44" s="100"/>
      <c r="G44" s="100"/>
      <c r="H44" s="100"/>
      <c r="I44" s="101"/>
      <c r="J44" s="128">
        <v>7.5</v>
      </c>
      <c r="K44" s="129"/>
      <c r="L44" s="128">
        <f>J44</f>
        <v>7.5</v>
      </c>
      <c r="M44" s="129"/>
      <c r="N44" s="128">
        <f>J44</f>
        <v>7.5</v>
      </c>
      <c r="O44" s="129"/>
      <c r="P44" s="128">
        <f>J44</f>
        <v>7.5</v>
      </c>
      <c r="Q44" s="130"/>
      <c r="R44" s="129"/>
      <c r="S44" s="128">
        <f>J44</f>
        <v>7.5</v>
      </c>
      <c r="T44" s="129"/>
      <c r="U44" s="128">
        <f>J44</f>
        <v>7.5</v>
      </c>
      <c r="V44" s="129"/>
      <c r="W44" s="128">
        <f>J44</f>
        <v>7.5</v>
      </c>
      <c r="X44" s="130"/>
      <c r="Y44" s="130"/>
      <c r="Z44" s="130"/>
      <c r="AA44" s="129"/>
      <c r="AB44" s="20">
        <f>J44</f>
        <v>7.5</v>
      </c>
      <c r="AC44" s="128">
        <f>J44</f>
        <v>7.5</v>
      </c>
      <c r="AD44" s="130"/>
      <c r="AE44" s="129"/>
      <c r="AF44" s="21">
        <f>J44</f>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dxbeBwWqHJOpnHGQY/by6TYt1hFncC3btjkaepa3TRI0kaUaEPWrPiFnwfPXHheOsZsMTYvklf8oTSCUb/BTVQ==" saltValue="w5DJwzXJrMudza7oYCDgt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7E837F9F-1FAA-479A-910F-545187152730}"/>
    <hyperlink ref="E53" location="INDEX!A1" display="Return to Index" xr:uid="{8D4CF6FA-9C6A-45F4-AAE2-66DF260AB74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CHIL - Childers (66/11kV)</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53"/>
  <sheetViews>
    <sheetView showGridLines="0" topLeftCell="A16" workbookViewId="0">
      <selection activeCell="W42" sqref="W42:AA4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955</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61.6</v>
      </c>
      <c r="K26" s="91"/>
      <c r="L26" s="116">
        <v>61.6</v>
      </c>
      <c r="M26" s="91"/>
      <c r="N26" s="116">
        <v>61.6</v>
      </c>
      <c r="O26" s="91"/>
      <c r="P26" s="116">
        <v>61.6</v>
      </c>
      <c r="Q26" s="67"/>
      <c r="R26" s="91"/>
      <c r="S26" s="116">
        <v>61.6</v>
      </c>
      <c r="T26" s="91"/>
      <c r="U26" s="116">
        <v>64.7</v>
      </c>
      <c r="V26" s="91"/>
      <c r="W26" s="116">
        <v>64.7</v>
      </c>
      <c r="X26" s="67"/>
      <c r="Y26" s="67"/>
      <c r="Z26" s="67"/>
      <c r="AA26" s="91"/>
      <c r="AB26" s="3">
        <v>64.7</v>
      </c>
      <c r="AC26" s="92">
        <v>64.7</v>
      </c>
      <c r="AD26" s="67"/>
      <c r="AE26" s="91"/>
      <c r="AF26" s="4">
        <v>64.7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26</v>
      </c>
      <c r="K28" s="91"/>
      <c r="L28" s="116">
        <v>26.1</v>
      </c>
      <c r="M28" s="91"/>
      <c r="N28" s="116">
        <v>26.3</v>
      </c>
      <c r="O28" s="91"/>
      <c r="P28" s="116">
        <v>26.4</v>
      </c>
      <c r="Q28" s="67"/>
      <c r="R28" s="91"/>
      <c r="S28" s="116">
        <v>26.3</v>
      </c>
      <c r="T28" s="91"/>
      <c r="U28" s="116">
        <v>12.8</v>
      </c>
      <c r="V28" s="91"/>
      <c r="W28" s="116">
        <v>12.9</v>
      </c>
      <c r="X28" s="67"/>
      <c r="Y28" s="67"/>
      <c r="Z28" s="67"/>
      <c r="AA28" s="91"/>
      <c r="AB28" s="3">
        <v>13</v>
      </c>
      <c r="AC28" s="92">
        <v>13</v>
      </c>
      <c r="AD28" s="67"/>
      <c r="AE28" s="91"/>
      <c r="AF28" s="4">
        <v>13.1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0.999</v>
      </c>
      <c r="M31" s="91"/>
      <c r="N31" s="118">
        <v>0.999</v>
      </c>
      <c r="O31" s="91"/>
      <c r="P31" s="118">
        <v>0.999</v>
      </c>
      <c r="Q31" s="67"/>
      <c r="R31" s="91"/>
      <c r="S31" s="118">
        <v>0.999</v>
      </c>
      <c r="T31" s="91"/>
      <c r="U31" s="118">
        <v>0.98499999999999999</v>
      </c>
      <c r="V31" s="91"/>
      <c r="W31" s="118">
        <v>0.98499999999999999</v>
      </c>
      <c r="X31" s="67"/>
      <c r="Y31" s="67"/>
      <c r="Z31" s="67"/>
      <c r="AA31" s="91"/>
      <c r="AB31" s="7">
        <v>0.98499999999999999</v>
      </c>
      <c r="AC31" s="96">
        <v>0.98499999999999999</v>
      </c>
      <c r="AD31" s="67"/>
      <c r="AE31" s="91"/>
      <c r="AF31" s="8">
        <v>0.98499999999999999</v>
      </c>
    </row>
    <row r="32" spans="4:32" ht="13.15" customHeight="1" x14ac:dyDescent="0.25">
      <c r="E32" s="93" t="s">
        <v>40</v>
      </c>
      <c r="F32" s="67"/>
      <c r="G32" s="67"/>
      <c r="H32" s="67"/>
      <c r="I32" s="94"/>
      <c r="J32" s="116">
        <v>34.299999999999997</v>
      </c>
      <c r="K32" s="91"/>
      <c r="L32" s="116">
        <v>34.299999999999997</v>
      </c>
      <c r="M32" s="91"/>
      <c r="N32" s="116">
        <v>34.299999999999997</v>
      </c>
      <c r="O32" s="91"/>
      <c r="P32" s="116">
        <v>34.299999999999997</v>
      </c>
      <c r="Q32" s="67"/>
      <c r="R32" s="91"/>
      <c r="S32" s="116">
        <v>34.299999999999997</v>
      </c>
      <c r="T32" s="91"/>
      <c r="U32" s="116">
        <v>35.799999999999997</v>
      </c>
      <c r="V32" s="91"/>
      <c r="W32" s="116">
        <v>35.799999999999997</v>
      </c>
      <c r="X32" s="67"/>
      <c r="Y32" s="67"/>
      <c r="Z32" s="67"/>
      <c r="AA32" s="91"/>
      <c r="AB32" s="3">
        <v>35.799999999999997</v>
      </c>
      <c r="AC32" s="92">
        <v>35.799999999999997</v>
      </c>
      <c r="AD32" s="67"/>
      <c r="AE32" s="91"/>
      <c r="AF32" s="4">
        <v>35.799999999999997</v>
      </c>
    </row>
    <row r="33" spans="5:32" ht="13.15" customHeight="1" x14ac:dyDescent="0.25">
      <c r="E33" s="97" t="s">
        <v>44</v>
      </c>
      <c r="F33" s="67"/>
      <c r="G33" s="67"/>
      <c r="H33" s="67"/>
      <c r="I33" s="94"/>
      <c r="J33" s="119">
        <v>22.4</v>
      </c>
      <c r="K33" s="91"/>
      <c r="L33" s="119">
        <v>22.5</v>
      </c>
      <c r="M33" s="91"/>
      <c r="N33" s="119">
        <v>22.6</v>
      </c>
      <c r="O33" s="91"/>
      <c r="P33" s="119">
        <v>22.7</v>
      </c>
      <c r="Q33" s="67"/>
      <c r="R33" s="91"/>
      <c r="S33" s="119">
        <v>22.7</v>
      </c>
      <c r="T33" s="91"/>
      <c r="U33" s="119">
        <v>12.4</v>
      </c>
      <c r="V33" s="91"/>
      <c r="W33" s="119">
        <v>12.4</v>
      </c>
      <c r="X33" s="67"/>
      <c r="Y33" s="67"/>
      <c r="Z33" s="67"/>
      <c r="AA33" s="91"/>
      <c r="AB33" s="9">
        <v>12.5</v>
      </c>
      <c r="AC33" s="98">
        <v>12.5</v>
      </c>
      <c r="AD33" s="67"/>
      <c r="AE33" s="91"/>
      <c r="AF33" s="10">
        <v>12.6</v>
      </c>
    </row>
    <row r="34" spans="5:32" ht="20.25" customHeight="1" x14ac:dyDescent="0.25">
      <c r="E34" s="93" t="s">
        <v>948</v>
      </c>
      <c r="F34" s="67"/>
      <c r="G34" s="67"/>
      <c r="H34" s="67"/>
      <c r="I34" s="94"/>
      <c r="J34" s="117">
        <v>1.1000000000000001</v>
      </c>
      <c r="K34" s="91"/>
      <c r="L34" s="117">
        <v>1.1000000000000001</v>
      </c>
      <c r="M34" s="91"/>
      <c r="N34" s="117">
        <v>1.1000000000000001</v>
      </c>
      <c r="O34" s="91"/>
      <c r="P34" s="117">
        <v>1.1000000000000001</v>
      </c>
      <c r="Q34" s="67"/>
      <c r="R34" s="91"/>
      <c r="S34" s="117">
        <v>1.1000000000000001</v>
      </c>
      <c r="T34" s="91"/>
      <c r="U34" s="117">
        <v>0.6</v>
      </c>
      <c r="V34" s="91"/>
      <c r="W34" s="117">
        <v>0.6</v>
      </c>
      <c r="X34" s="67"/>
      <c r="Y34" s="67"/>
      <c r="Z34" s="67"/>
      <c r="AA34" s="91"/>
      <c r="AB34" s="5">
        <v>0.6</v>
      </c>
      <c r="AC34" s="95">
        <v>0.6</v>
      </c>
      <c r="AD34" s="67"/>
      <c r="AE34" s="91"/>
      <c r="AF34" s="6">
        <v>0.6</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25</v>
      </c>
      <c r="K43" s="121"/>
      <c r="L43" s="120">
        <v>25</v>
      </c>
      <c r="M43" s="121"/>
      <c r="N43" s="120">
        <v>25</v>
      </c>
      <c r="O43" s="121"/>
      <c r="P43" s="120">
        <v>25</v>
      </c>
      <c r="Q43" s="122"/>
      <c r="R43" s="121"/>
      <c r="S43" s="120">
        <v>25</v>
      </c>
      <c r="T43" s="121"/>
      <c r="U43" s="120">
        <v>25</v>
      </c>
      <c r="V43" s="121"/>
      <c r="W43" s="120">
        <v>25</v>
      </c>
      <c r="X43" s="122"/>
      <c r="Y43" s="122"/>
      <c r="Z43" s="122"/>
      <c r="AA43" s="121"/>
      <c r="AB43" s="23">
        <v>25</v>
      </c>
      <c r="AC43" s="120">
        <v>25</v>
      </c>
      <c r="AD43" s="122"/>
      <c r="AE43" s="121"/>
      <c r="AF43" s="24">
        <v>25</v>
      </c>
    </row>
    <row r="44" spans="5:32" ht="20.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jgNyMWZgL/kiy09uE2c10mpUmZEZWDWfA5jncnLfewLJKHt01CwtfAvylCTooEHaeIX6CvMuPNnaI5IEKJd/g==" saltValue="nnzDg5/hdSgJPhnNx+B78w=="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91F206BC-4457-4F30-A589-42166DD5BB4D}"/>
    <hyperlink ref="E53" location="INDEX!A1" display="Return to Index" xr:uid="{51BE3934-6C6E-4ED7-B547-0941B064261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AITK - Aitkenvale (66/11kV)</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296"/>
  <dimension ref="B1:AI51"/>
  <sheetViews>
    <sheetView showGridLines="0" topLeftCell="A19"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1188</v>
      </c>
      <c r="I3" s="69"/>
      <c r="J3" s="69"/>
      <c r="K3" s="69"/>
      <c r="L3" s="69"/>
      <c r="M3" s="69"/>
      <c r="N3" s="69"/>
      <c r="O3" s="69"/>
      <c r="P3" s="69"/>
      <c r="Q3" s="69"/>
      <c r="R3" s="69"/>
      <c r="U3" s="71" t="s">
        <v>929</v>
      </c>
      <c r="V3" s="69"/>
      <c r="X3" s="72" t="s">
        <v>1189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1190</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1191</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1192</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62.8</v>
      </c>
      <c r="J24" s="91"/>
      <c r="K24" s="116">
        <v>62.8</v>
      </c>
      <c r="L24" s="91"/>
      <c r="M24" s="116">
        <v>62.8</v>
      </c>
      <c r="N24" s="91"/>
      <c r="O24" s="116">
        <v>62.8</v>
      </c>
      <c r="P24" s="67"/>
      <c r="Q24" s="91"/>
      <c r="R24" s="116">
        <v>62.8</v>
      </c>
      <c r="S24" s="91"/>
      <c r="T24" s="116">
        <v>75.900000000000006</v>
      </c>
      <c r="U24" s="91"/>
      <c r="V24" s="116">
        <v>75.900000000000006</v>
      </c>
      <c r="W24" s="67"/>
      <c r="X24" s="67"/>
      <c r="Y24" s="67"/>
      <c r="Z24" s="91"/>
      <c r="AA24" s="3">
        <v>75.900000000000006</v>
      </c>
      <c r="AB24" s="92">
        <v>75.900000000000006</v>
      </c>
      <c r="AC24" s="67"/>
      <c r="AD24" s="91"/>
      <c r="AE24" s="4">
        <v>75.900000000000006</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21.1</v>
      </c>
      <c r="J26" s="91"/>
      <c r="K26" s="116">
        <v>21.3</v>
      </c>
      <c r="L26" s="91"/>
      <c r="M26" s="116">
        <v>21.5</v>
      </c>
      <c r="N26" s="91"/>
      <c r="O26" s="116">
        <v>21.6</v>
      </c>
      <c r="P26" s="67"/>
      <c r="Q26" s="91"/>
      <c r="R26" s="116">
        <v>21.6</v>
      </c>
      <c r="S26" s="91"/>
      <c r="T26" s="116">
        <v>16.3</v>
      </c>
      <c r="U26" s="91"/>
      <c r="V26" s="116">
        <v>16.399999999999999</v>
      </c>
      <c r="W26" s="67"/>
      <c r="X26" s="67"/>
      <c r="Y26" s="67"/>
      <c r="Z26" s="91"/>
      <c r="AA26" s="3">
        <v>16.600000000000001</v>
      </c>
      <c r="AB26" s="92">
        <v>16.7</v>
      </c>
      <c r="AC26" s="67"/>
      <c r="AD26" s="91"/>
      <c r="AE26" s="4">
        <v>16.899999999999999</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0.999</v>
      </c>
      <c r="J29" s="91"/>
      <c r="K29" s="118">
        <v>0.999</v>
      </c>
      <c r="L29" s="91"/>
      <c r="M29" s="118">
        <v>0.999</v>
      </c>
      <c r="N29" s="91"/>
      <c r="O29" s="118">
        <v>0.999</v>
      </c>
      <c r="P29" s="67"/>
      <c r="Q29" s="91"/>
      <c r="R29" s="118">
        <v>0.999</v>
      </c>
      <c r="S29" s="91"/>
      <c r="T29" s="118">
        <v>0.997</v>
      </c>
      <c r="U29" s="91"/>
      <c r="V29" s="118">
        <v>0.997</v>
      </c>
      <c r="W29" s="67"/>
      <c r="X29" s="67"/>
      <c r="Y29" s="67"/>
      <c r="Z29" s="91"/>
      <c r="AA29" s="7">
        <v>0.997</v>
      </c>
      <c r="AB29" s="96">
        <v>0.997</v>
      </c>
      <c r="AC29" s="67"/>
      <c r="AD29" s="91"/>
      <c r="AE29" s="8">
        <v>0.997</v>
      </c>
    </row>
    <row r="30" spans="4:31" ht="13.15" customHeight="1" x14ac:dyDescent="0.25">
      <c r="E30" s="93" t="s">
        <v>40</v>
      </c>
      <c r="F30" s="67"/>
      <c r="G30" s="67"/>
      <c r="H30" s="94"/>
      <c r="I30" s="116">
        <v>48</v>
      </c>
      <c r="J30" s="91"/>
      <c r="K30" s="116">
        <v>48</v>
      </c>
      <c r="L30" s="91"/>
      <c r="M30" s="116">
        <v>48</v>
      </c>
      <c r="N30" s="91"/>
      <c r="O30" s="116">
        <v>48</v>
      </c>
      <c r="P30" s="67"/>
      <c r="Q30" s="91"/>
      <c r="R30" s="116">
        <v>48</v>
      </c>
      <c r="S30" s="91"/>
      <c r="T30" s="116">
        <v>55.4</v>
      </c>
      <c r="U30" s="91"/>
      <c r="V30" s="116">
        <v>55.4</v>
      </c>
      <c r="W30" s="67"/>
      <c r="X30" s="67"/>
      <c r="Y30" s="67"/>
      <c r="Z30" s="91"/>
      <c r="AA30" s="3">
        <v>55.4</v>
      </c>
      <c r="AB30" s="92">
        <v>55.4</v>
      </c>
      <c r="AC30" s="67"/>
      <c r="AD30" s="91"/>
      <c r="AE30" s="4">
        <v>55.4</v>
      </c>
    </row>
    <row r="31" spans="4:31" ht="13.15" customHeight="1" x14ac:dyDescent="0.25">
      <c r="E31" s="97" t="s">
        <v>44</v>
      </c>
      <c r="F31" s="67"/>
      <c r="G31" s="67"/>
      <c r="H31" s="94"/>
      <c r="I31" s="119">
        <v>19.8</v>
      </c>
      <c r="J31" s="91"/>
      <c r="K31" s="119">
        <v>20</v>
      </c>
      <c r="L31" s="91"/>
      <c r="M31" s="119">
        <v>20.100000000000001</v>
      </c>
      <c r="N31" s="91"/>
      <c r="O31" s="119">
        <v>20.3</v>
      </c>
      <c r="P31" s="67"/>
      <c r="Q31" s="91"/>
      <c r="R31" s="119">
        <v>20.3</v>
      </c>
      <c r="S31" s="91"/>
      <c r="T31" s="119">
        <v>15.5</v>
      </c>
      <c r="U31" s="91"/>
      <c r="V31" s="119">
        <v>15.6</v>
      </c>
      <c r="W31" s="67"/>
      <c r="X31" s="67"/>
      <c r="Y31" s="67"/>
      <c r="Z31" s="91"/>
      <c r="AA31" s="9">
        <v>15.8</v>
      </c>
      <c r="AB31" s="98">
        <v>15.9</v>
      </c>
      <c r="AC31" s="67"/>
      <c r="AD31" s="91"/>
      <c r="AE31" s="10">
        <v>16.100000000000001</v>
      </c>
    </row>
    <row r="32" spans="4:31" ht="20.25" customHeight="1" x14ac:dyDescent="0.25">
      <c r="E32" s="93" t="s">
        <v>948</v>
      </c>
      <c r="F32" s="67"/>
      <c r="G32" s="67"/>
      <c r="H32" s="94"/>
      <c r="I32" s="117">
        <v>1</v>
      </c>
      <c r="J32" s="91"/>
      <c r="K32" s="117">
        <v>1</v>
      </c>
      <c r="L32" s="91"/>
      <c r="M32" s="117">
        <v>1</v>
      </c>
      <c r="N32" s="91"/>
      <c r="O32" s="117">
        <v>1</v>
      </c>
      <c r="P32" s="67"/>
      <c r="Q32" s="91"/>
      <c r="R32" s="117">
        <v>1</v>
      </c>
      <c r="S32" s="91"/>
      <c r="T32" s="117">
        <v>0.8</v>
      </c>
      <c r="U32" s="91"/>
      <c r="V32" s="117">
        <v>0.8</v>
      </c>
      <c r="W32" s="67"/>
      <c r="X32" s="67"/>
      <c r="Y32" s="67"/>
      <c r="Z32" s="91"/>
      <c r="AA32" s="5">
        <v>0.8</v>
      </c>
      <c r="AB32" s="95">
        <v>0.8</v>
      </c>
      <c r="AC32" s="67"/>
      <c r="AD32" s="91"/>
      <c r="AE32" s="6">
        <v>0.8</v>
      </c>
    </row>
    <row r="33" spans="5:32" ht="20.25" customHeight="1" x14ac:dyDescent="0.25">
      <c r="E33" s="93" t="s">
        <v>949</v>
      </c>
      <c r="F33" s="67"/>
      <c r="G33" s="67"/>
      <c r="H33" s="94"/>
      <c r="I33" s="117" t="s">
        <v>1193</v>
      </c>
      <c r="J33" s="91"/>
      <c r="K33" s="117" t="s">
        <v>1193</v>
      </c>
      <c r="L33" s="91"/>
      <c r="M33" s="117" t="s">
        <v>1193</v>
      </c>
      <c r="N33" s="91"/>
      <c r="O33" s="117" t="s">
        <v>1193</v>
      </c>
      <c r="P33" s="67"/>
      <c r="Q33" s="91"/>
      <c r="R33" s="117" t="s">
        <v>1193</v>
      </c>
      <c r="S33" s="91"/>
      <c r="T33" s="117" t="s">
        <v>1193</v>
      </c>
      <c r="U33" s="91"/>
      <c r="V33" s="117" t="s">
        <v>1193</v>
      </c>
      <c r="W33" s="67"/>
      <c r="X33" s="67"/>
      <c r="Y33" s="67"/>
      <c r="Z33" s="91"/>
      <c r="AA33" s="5" t="s">
        <v>1193</v>
      </c>
      <c r="AB33" s="95" t="s">
        <v>1193</v>
      </c>
      <c r="AC33" s="67"/>
      <c r="AD33" s="91"/>
      <c r="AE33" s="6" t="s">
        <v>1193</v>
      </c>
    </row>
    <row r="34" spans="5:32"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2"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2"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2"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2"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2"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2"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2" ht="27" customHeight="1" x14ac:dyDescent="0.25">
      <c r="E41" s="99" t="s">
        <v>951</v>
      </c>
      <c r="F41" s="100"/>
      <c r="G41" s="100"/>
      <c r="H41" s="101"/>
      <c r="I41" s="154">
        <v>70</v>
      </c>
      <c r="J41" s="103"/>
      <c r="K41" s="154">
        <v>70</v>
      </c>
      <c r="L41" s="103"/>
      <c r="M41" s="154">
        <v>70</v>
      </c>
      <c r="N41" s="103"/>
      <c r="O41" s="154">
        <v>70</v>
      </c>
      <c r="P41" s="100"/>
      <c r="Q41" s="103"/>
      <c r="R41" s="154">
        <v>70</v>
      </c>
      <c r="S41" s="103"/>
      <c r="T41" s="154">
        <v>70</v>
      </c>
      <c r="U41" s="103"/>
      <c r="V41" s="154">
        <v>70</v>
      </c>
      <c r="W41" s="100"/>
      <c r="X41" s="100"/>
      <c r="Y41" s="100"/>
      <c r="Z41" s="103"/>
      <c r="AA41" s="18">
        <v>70</v>
      </c>
      <c r="AB41" s="102">
        <v>70</v>
      </c>
      <c r="AC41" s="100"/>
      <c r="AD41" s="103"/>
      <c r="AE41" s="19">
        <v>70</v>
      </c>
      <c r="AF41" s="21"/>
    </row>
    <row r="42" spans="5:32" ht="27" customHeight="1" x14ac:dyDescent="0.25">
      <c r="E42" s="99" t="s">
        <v>85</v>
      </c>
      <c r="F42" s="100"/>
      <c r="G42" s="100"/>
      <c r="H42" s="101"/>
      <c r="I42" s="154">
        <v>20</v>
      </c>
      <c r="J42" s="103"/>
      <c r="K42" s="154">
        <v>20</v>
      </c>
      <c r="L42" s="103"/>
      <c r="M42" s="154">
        <v>20</v>
      </c>
      <c r="N42" s="103"/>
      <c r="O42" s="154">
        <v>20</v>
      </c>
      <c r="P42" s="100"/>
      <c r="Q42" s="103"/>
      <c r="R42" s="154">
        <v>20</v>
      </c>
      <c r="S42" s="103"/>
      <c r="T42" s="154">
        <v>20</v>
      </c>
      <c r="U42" s="103"/>
      <c r="V42" s="154">
        <v>20</v>
      </c>
      <c r="W42" s="100"/>
      <c r="X42" s="100"/>
      <c r="Y42" s="100"/>
      <c r="Z42" s="103"/>
      <c r="AA42" s="18">
        <v>20</v>
      </c>
      <c r="AB42" s="102">
        <v>20</v>
      </c>
      <c r="AC42" s="100"/>
      <c r="AD42" s="103"/>
      <c r="AE42" s="19">
        <v>20</v>
      </c>
      <c r="AF42" s="21"/>
    </row>
    <row r="43" spans="5:32"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c r="AF43">
        <f>J43</f>
        <v>0</v>
      </c>
    </row>
    <row r="44" spans="5:32"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c r="AF44">
        <f>J44</f>
        <v>0</v>
      </c>
    </row>
    <row r="45" spans="5:32"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c r="AF45" s="21"/>
    </row>
    <row r="46" spans="5:32"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c r="AF46" s="21"/>
    </row>
    <row r="47" spans="5:32" ht="2.4500000000000002" customHeight="1" x14ac:dyDescent="0.25"/>
    <row r="48" spans="5:32" ht="0.6" customHeight="1" x14ac:dyDescent="0.25">
      <c r="E48" s="17" t="s">
        <v>954</v>
      </c>
    </row>
    <row r="49" spans="5:5" ht="0" hidden="1" customHeight="1" x14ac:dyDescent="0.25"/>
    <row r="51" spans="5:5" x14ac:dyDescent="0.25">
      <c r="E51" s="17" t="s">
        <v>954</v>
      </c>
    </row>
  </sheetData>
  <sheetProtection algorithmName="SHA-512" hashValue="hcWv6TgPypAI+AjgwiVKhk45GBXMaoaDPVJV3FgCbAZK2GNuVusY1w2To6kX+subNu33MGJejndwCG5T9qkPuA==" saltValue="CMAl5kg++cdx/6lGAy+7eQ==" spinCount="100000" sheet="1" objects="1" scenarios="1"/>
  <mergeCells count="232">
    <mergeCell ref="E42:H42"/>
    <mergeCell ref="I42:J42"/>
    <mergeCell ref="K42:L42"/>
    <mergeCell ref="E41:H41"/>
    <mergeCell ref="I41:J41"/>
    <mergeCell ref="K41:L41"/>
    <mergeCell ref="M41:N41"/>
    <mergeCell ref="O41:Q41"/>
    <mergeCell ref="R41:S41"/>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T42:U42"/>
    <mergeCell ref="V42:Z42"/>
    <mergeCell ref="AB42:AD42"/>
    <mergeCell ref="T41:U41"/>
    <mergeCell ref="V41:Z41"/>
    <mergeCell ref="AB41:AD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8" location="INDEX!A1" display="Return to Index" xr:uid="{6480C8EE-C4D2-4E9F-9F06-20C7FB110C9E}"/>
    <hyperlink ref="E51" location="INDEX!A1" display="Return to Index" xr:uid="{CCFF5154-0603-41AE-AAE1-47BEBB2EADE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CHIN - Chinchilla BSP (132/33kV)</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J53"/>
  <sheetViews>
    <sheetView showGridLines="0" topLeftCell="A16" workbookViewId="0">
      <selection activeCell="AN33" sqref="AN3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1194</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1195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1197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26.8</v>
      </c>
      <c r="K26" s="91"/>
      <c r="L26" s="116">
        <v>26.8</v>
      </c>
      <c r="M26" s="91"/>
      <c r="N26" s="116">
        <v>26.8</v>
      </c>
      <c r="O26" s="91"/>
      <c r="P26" s="116">
        <v>26.8</v>
      </c>
      <c r="Q26" s="67"/>
      <c r="R26" s="91"/>
      <c r="S26" s="116">
        <v>26.8</v>
      </c>
      <c r="T26" s="91"/>
      <c r="U26" s="116">
        <v>29.9</v>
      </c>
      <c r="V26" s="91"/>
      <c r="W26" s="116">
        <v>29.9</v>
      </c>
      <c r="X26" s="67"/>
      <c r="Y26" s="67"/>
      <c r="Z26" s="67"/>
      <c r="AA26" s="91"/>
      <c r="AB26" s="3">
        <v>29.9</v>
      </c>
      <c r="AC26" s="92">
        <v>29.9</v>
      </c>
      <c r="AD26" s="67"/>
      <c r="AE26" s="91"/>
      <c r="AF26" s="4">
        <v>29.9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11.9</v>
      </c>
      <c r="K28" s="91"/>
      <c r="L28" s="116">
        <v>12</v>
      </c>
      <c r="M28" s="91"/>
      <c r="N28" s="116">
        <v>12.1</v>
      </c>
      <c r="O28" s="91"/>
      <c r="P28" s="116">
        <v>12.1</v>
      </c>
      <c r="Q28" s="67"/>
      <c r="R28" s="91"/>
      <c r="S28" s="116">
        <v>12.1</v>
      </c>
      <c r="T28" s="91"/>
      <c r="U28" s="116">
        <v>7.8</v>
      </c>
      <c r="V28" s="91"/>
      <c r="W28" s="116">
        <v>7.8</v>
      </c>
      <c r="X28" s="67"/>
      <c r="Y28" s="67"/>
      <c r="Z28" s="67"/>
      <c r="AA28" s="91"/>
      <c r="AB28" s="3">
        <v>7.9</v>
      </c>
      <c r="AC28" s="92">
        <v>7.9</v>
      </c>
      <c r="AD28" s="67"/>
      <c r="AE28" s="91"/>
      <c r="AF28" s="4">
        <v>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0.99099999999999999</v>
      </c>
      <c r="K31" s="91"/>
      <c r="L31" s="118">
        <v>0.99099999999999999</v>
      </c>
      <c r="M31" s="91"/>
      <c r="N31" s="118">
        <v>0.99099999999999999</v>
      </c>
      <c r="O31" s="91"/>
      <c r="P31" s="118">
        <v>0.99099999999999999</v>
      </c>
      <c r="Q31" s="67"/>
      <c r="R31" s="91"/>
      <c r="S31" s="118">
        <v>0.99099999999999999</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15</v>
      </c>
      <c r="K32" s="91"/>
      <c r="L32" s="116">
        <v>15</v>
      </c>
      <c r="M32" s="91"/>
      <c r="N32" s="116">
        <v>15</v>
      </c>
      <c r="O32" s="91"/>
      <c r="P32" s="116">
        <v>15</v>
      </c>
      <c r="Q32" s="67"/>
      <c r="R32" s="91"/>
      <c r="S32" s="116">
        <v>15</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11.3</v>
      </c>
      <c r="K33" s="91"/>
      <c r="L33" s="119">
        <v>11.3</v>
      </c>
      <c r="M33" s="91"/>
      <c r="N33" s="119">
        <v>11.4</v>
      </c>
      <c r="O33" s="91"/>
      <c r="P33" s="119">
        <v>11.5</v>
      </c>
      <c r="Q33" s="67"/>
      <c r="R33" s="91"/>
      <c r="S33" s="119">
        <v>11.5</v>
      </c>
      <c r="T33" s="91"/>
      <c r="U33" s="119">
        <v>7.6</v>
      </c>
      <c r="V33" s="91"/>
      <c r="W33" s="119">
        <v>7.6</v>
      </c>
      <c r="X33" s="67"/>
      <c r="Y33" s="67"/>
      <c r="Z33" s="67"/>
      <c r="AA33" s="91"/>
      <c r="AB33" s="9">
        <v>7.7</v>
      </c>
      <c r="AC33" s="98">
        <v>7.7</v>
      </c>
      <c r="AD33" s="67"/>
      <c r="AE33" s="91"/>
      <c r="AF33" s="10">
        <v>7.8</v>
      </c>
    </row>
    <row r="34" spans="5:32" ht="20.25" customHeight="1" x14ac:dyDescent="0.25">
      <c r="E34" s="93" t="s">
        <v>948</v>
      </c>
      <c r="F34" s="67"/>
      <c r="G34" s="67"/>
      <c r="H34" s="67"/>
      <c r="I34" s="94"/>
      <c r="J34" s="117">
        <v>0.6</v>
      </c>
      <c r="K34" s="91"/>
      <c r="L34" s="117">
        <v>0.6</v>
      </c>
      <c r="M34" s="91"/>
      <c r="N34" s="117">
        <v>0.6</v>
      </c>
      <c r="O34" s="91"/>
      <c r="P34" s="117">
        <v>0.6</v>
      </c>
      <c r="Q34" s="67"/>
      <c r="R34" s="91"/>
      <c r="S34" s="117">
        <v>0.6</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1198</v>
      </c>
      <c r="K35" s="91"/>
      <c r="L35" s="117" t="s">
        <v>1198</v>
      </c>
      <c r="M35" s="91"/>
      <c r="N35" s="117" t="s">
        <v>1198</v>
      </c>
      <c r="O35" s="91"/>
      <c r="P35" s="117" t="s">
        <v>1198</v>
      </c>
      <c r="Q35" s="67"/>
      <c r="R35" s="91"/>
      <c r="S35" s="117" t="s">
        <v>1198</v>
      </c>
      <c r="T35" s="91"/>
      <c r="U35" s="117" t="s">
        <v>1198</v>
      </c>
      <c r="V35" s="91"/>
      <c r="W35" s="117" t="s">
        <v>1198</v>
      </c>
      <c r="X35" s="67"/>
      <c r="Y35" s="67"/>
      <c r="Z35" s="67"/>
      <c r="AA35" s="91"/>
      <c r="AB35" s="5" t="s">
        <v>1198</v>
      </c>
      <c r="AC35" s="95" t="s">
        <v>1198</v>
      </c>
      <c r="AD35" s="67"/>
      <c r="AE35" s="91"/>
      <c r="AF35" s="6" t="s">
        <v>1198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v>
      </c>
      <c r="K39" s="91"/>
      <c r="L39" s="116">
        <v>1</v>
      </c>
      <c r="M39" s="91"/>
      <c r="N39" s="116">
        <v>1</v>
      </c>
      <c r="O39" s="91"/>
      <c r="P39" s="116">
        <v>1</v>
      </c>
      <c r="Q39" s="67"/>
      <c r="R39" s="91"/>
      <c r="S39" s="116">
        <v>1</v>
      </c>
      <c r="T39" s="91"/>
      <c r="U39" s="116">
        <v>1</v>
      </c>
      <c r="V39" s="91"/>
      <c r="W39" s="116">
        <v>1</v>
      </c>
      <c r="X39" s="67"/>
      <c r="Y39" s="67"/>
      <c r="Z39" s="67"/>
      <c r="AA39" s="91"/>
      <c r="AB39" s="3">
        <v>1</v>
      </c>
      <c r="AC39" s="92">
        <v>1</v>
      </c>
      <c r="AD39" s="67"/>
      <c r="AE39" s="91"/>
      <c r="AF39" s="4">
        <v>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46">
        <v>15.5</v>
      </c>
      <c r="K43" s="147"/>
      <c r="L43" s="146">
        <f>J43</f>
        <v>15.5</v>
      </c>
      <c r="M43" s="147"/>
      <c r="N43" s="146">
        <f>J43</f>
        <v>15.5</v>
      </c>
      <c r="O43" s="147"/>
      <c r="P43" s="146">
        <f>J43</f>
        <v>15.5</v>
      </c>
      <c r="Q43" s="148"/>
      <c r="R43" s="147"/>
      <c r="S43" s="146">
        <f>J43</f>
        <v>15.5</v>
      </c>
      <c r="T43" s="147"/>
      <c r="U43" s="149">
        <f>J43</f>
        <v>15.5</v>
      </c>
      <c r="V43" s="150"/>
      <c r="W43" s="146">
        <f>J43</f>
        <v>15.5</v>
      </c>
      <c r="X43" s="148"/>
      <c r="Y43" s="148"/>
      <c r="Z43" s="148"/>
      <c r="AA43" s="147"/>
      <c r="AB43" s="47">
        <f>J43</f>
        <v>15.5</v>
      </c>
      <c r="AC43" s="146">
        <f>J43</f>
        <v>15.5</v>
      </c>
      <c r="AD43" s="148"/>
      <c r="AE43" s="147"/>
      <c r="AF43" s="48">
        <f>J43</f>
        <v>15.5</v>
      </c>
    </row>
    <row r="44" spans="5:32" ht="22.5" customHeight="1" x14ac:dyDescent="0.25">
      <c r="E44" s="99" t="s">
        <v>85</v>
      </c>
      <c r="F44" s="100"/>
      <c r="G44" s="100"/>
      <c r="H44" s="100"/>
      <c r="I44" s="101"/>
      <c r="J44" s="146">
        <v>7.5</v>
      </c>
      <c r="K44" s="147"/>
      <c r="L44" s="146">
        <f>J44</f>
        <v>7.5</v>
      </c>
      <c r="M44" s="147"/>
      <c r="N44" s="146">
        <f>J44</f>
        <v>7.5</v>
      </c>
      <c r="O44" s="147"/>
      <c r="P44" s="146">
        <f>J44</f>
        <v>7.5</v>
      </c>
      <c r="Q44" s="148"/>
      <c r="R44" s="147"/>
      <c r="S44" s="146">
        <f>J44</f>
        <v>7.5</v>
      </c>
      <c r="T44" s="147"/>
      <c r="U44" s="146">
        <f>J44</f>
        <v>7.5</v>
      </c>
      <c r="V44" s="147"/>
      <c r="W44" s="146">
        <f>J44</f>
        <v>7.5</v>
      </c>
      <c r="X44" s="148"/>
      <c r="Y44" s="148"/>
      <c r="Z44" s="148"/>
      <c r="AA44" s="147"/>
      <c r="AB44" s="47">
        <f>J44</f>
        <v>7.5</v>
      </c>
      <c r="AC44" s="146">
        <f>J44</f>
        <v>7.5</v>
      </c>
      <c r="AD44" s="148"/>
      <c r="AE44" s="147"/>
      <c r="AF44" s="48">
        <f>J44</f>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I2UxWdJ+xyKI1GNH4kC/hsHTmvEcN1hYKiWcBSL96VmDavi1qvv/OqeEwMzv7Ul1zCYv2dGqODelJsnRBs1cw==" saltValue="mbswWQ8gwoiUlnep6u3PH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4C5C6742-F36D-4325-B4A3-58D999A97D8A}"/>
    <hyperlink ref="E53" location="INDEX!A1" display="Return to Index" xr:uid="{844B82E4-1660-4749-8D53-3834CFDE533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CHTO - Charters Towers (66/11kV)</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J53"/>
  <sheetViews>
    <sheetView showGridLines="0" topLeftCell="A28"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1199</v>
      </c>
      <c r="J3" s="69"/>
      <c r="K3" s="69"/>
      <c r="L3" s="69"/>
      <c r="M3" s="69"/>
      <c r="N3" s="69"/>
      <c r="O3" s="69"/>
      <c r="P3" s="69"/>
      <c r="Q3" s="69"/>
      <c r="R3" s="69"/>
      <c r="S3" s="69"/>
      <c r="V3" s="71" t="s">
        <v>929</v>
      </c>
      <c r="W3" s="69"/>
      <c r="Y3" s="72" t="s">
        <v>1200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1201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13.7</v>
      </c>
      <c r="K26" s="91"/>
      <c r="L26" s="116">
        <v>13.7</v>
      </c>
      <c r="M26" s="91"/>
      <c r="N26" s="116">
        <v>13.7</v>
      </c>
      <c r="O26" s="91"/>
      <c r="P26" s="116">
        <v>27.3</v>
      </c>
      <c r="Q26" s="67"/>
      <c r="R26" s="91"/>
      <c r="S26" s="116">
        <v>27.3</v>
      </c>
      <c r="T26" s="91"/>
      <c r="U26" s="116">
        <v>15</v>
      </c>
      <c r="V26" s="91"/>
      <c r="W26" s="116">
        <v>15</v>
      </c>
      <c r="X26" s="67"/>
      <c r="Y26" s="67"/>
      <c r="Z26" s="67"/>
      <c r="AA26" s="91"/>
      <c r="AB26" s="3">
        <v>15</v>
      </c>
      <c r="AC26" s="92">
        <v>29.9</v>
      </c>
      <c r="AD26" s="67"/>
      <c r="AE26" s="91"/>
      <c r="AF26" s="4">
        <v>29.9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9.8000000000000007</v>
      </c>
      <c r="K28" s="91"/>
      <c r="L28" s="116">
        <v>9.9</v>
      </c>
      <c r="M28" s="91"/>
      <c r="N28" s="116">
        <v>9.9</v>
      </c>
      <c r="O28" s="91"/>
      <c r="P28" s="116">
        <v>10</v>
      </c>
      <c r="Q28" s="67"/>
      <c r="R28" s="91"/>
      <c r="S28" s="116">
        <v>10</v>
      </c>
      <c r="T28" s="91"/>
      <c r="U28" s="116">
        <v>7.5</v>
      </c>
      <c r="V28" s="91"/>
      <c r="W28" s="116">
        <v>7.6</v>
      </c>
      <c r="X28" s="67"/>
      <c r="Y28" s="67"/>
      <c r="Z28" s="67"/>
      <c r="AA28" s="91"/>
      <c r="AB28" s="3">
        <v>7.7</v>
      </c>
      <c r="AC28" s="92">
        <v>7.7</v>
      </c>
      <c r="AD28" s="67"/>
      <c r="AE28" s="91"/>
      <c r="AF28" s="4">
        <v>7.8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0.97799999999999998</v>
      </c>
      <c r="K31" s="91"/>
      <c r="L31" s="118">
        <v>0.97799999999999998</v>
      </c>
      <c r="M31" s="91"/>
      <c r="N31" s="118">
        <v>0.97799999999999998</v>
      </c>
      <c r="O31" s="91"/>
      <c r="P31" s="118">
        <v>0.97799999999999998</v>
      </c>
      <c r="Q31" s="67"/>
      <c r="R31" s="91"/>
      <c r="S31" s="118">
        <v>0.97799999999999998</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7.5</v>
      </c>
      <c r="K32" s="91"/>
      <c r="L32" s="116">
        <v>7.5</v>
      </c>
      <c r="M32" s="91"/>
      <c r="N32" s="116">
        <v>7.5</v>
      </c>
      <c r="O32" s="91"/>
      <c r="P32" s="116">
        <v>22.4</v>
      </c>
      <c r="Q32" s="67"/>
      <c r="R32" s="91"/>
      <c r="S32" s="116">
        <v>22.4</v>
      </c>
      <c r="T32" s="91"/>
      <c r="U32" s="116">
        <v>7.5</v>
      </c>
      <c r="V32" s="91"/>
      <c r="W32" s="116">
        <v>7.5</v>
      </c>
      <c r="X32" s="67"/>
      <c r="Y32" s="67"/>
      <c r="Z32" s="67"/>
      <c r="AA32" s="91"/>
      <c r="AB32" s="3">
        <v>7.5</v>
      </c>
      <c r="AC32" s="92">
        <v>22.4</v>
      </c>
      <c r="AD32" s="67"/>
      <c r="AE32" s="91"/>
      <c r="AF32" s="4">
        <v>22.4</v>
      </c>
    </row>
    <row r="33" spans="5:32" ht="13.15" customHeight="1" x14ac:dyDescent="0.25">
      <c r="E33" s="97" t="s">
        <v>44</v>
      </c>
      <c r="F33" s="67"/>
      <c r="G33" s="67"/>
      <c r="H33" s="67"/>
      <c r="I33" s="94"/>
      <c r="J33" s="119">
        <v>9.1999999999999993</v>
      </c>
      <c r="K33" s="91"/>
      <c r="L33" s="119">
        <v>9.3000000000000007</v>
      </c>
      <c r="M33" s="91"/>
      <c r="N33" s="119">
        <v>9.4</v>
      </c>
      <c r="O33" s="91"/>
      <c r="P33" s="119">
        <v>9.4</v>
      </c>
      <c r="Q33" s="67"/>
      <c r="R33" s="91"/>
      <c r="S33" s="119">
        <v>9.4</v>
      </c>
      <c r="T33" s="91"/>
      <c r="U33" s="119">
        <v>7.2</v>
      </c>
      <c r="V33" s="91"/>
      <c r="W33" s="119">
        <v>7.2</v>
      </c>
      <c r="X33" s="67"/>
      <c r="Y33" s="67"/>
      <c r="Z33" s="67"/>
      <c r="AA33" s="91"/>
      <c r="AB33" s="9">
        <v>7.3</v>
      </c>
      <c r="AC33" s="98">
        <v>7.3</v>
      </c>
      <c r="AD33" s="67"/>
      <c r="AE33" s="91"/>
      <c r="AF33" s="10">
        <v>7.4</v>
      </c>
    </row>
    <row r="34" spans="5:32" ht="20.25" customHeight="1" x14ac:dyDescent="0.25">
      <c r="E34" s="93" t="s">
        <v>948</v>
      </c>
      <c r="F34" s="67"/>
      <c r="G34" s="67"/>
      <c r="H34" s="67"/>
      <c r="I34" s="94"/>
      <c r="J34" s="117">
        <v>0.5</v>
      </c>
      <c r="K34" s="91"/>
      <c r="L34" s="117">
        <v>0.5</v>
      </c>
      <c r="M34" s="91"/>
      <c r="N34" s="117">
        <v>0.5</v>
      </c>
      <c r="O34" s="91"/>
      <c r="P34" s="117">
        <v>0.5</v>
      </c>
      <c r="Q34" s="67"/>
      <c r="R34" s="91"/>
      <c r="S34" s="117">
        <v>0.5</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1090</v>
      </c>
      <c r="K35" s="91"/>
      <c r="L35" s="117" t="s">
        <v>1090</v>
      </c>
      <c r="M35" s="91"/>
      <c r="N35" s="117" t="s">
        <v>1090</v>
      </c>
      <c r="O35" s="91"/>
      <c r="P35" s="117" t="s">
        <v>1090</v>
      </c>
      <c r="Q35" s="67"/>
      <c r="R35" s="91"/>
      <c r="S35" s="117" t="s">
        <v>1090</v>
      </c>
      <c r="T35" s="91"/>
      <c r="U35" s="117" t="s">
        <v>1090</v>
      </c>
      <c r="V35" s="91"/>
      <c r="W35" s="117" t="s">
        <v>1090</v>
      </c>
      <c r="X35" s="67"/>
      <c r="Y35" s="67"/>
      <c r="Z35" s="67"/>
      <c r="AA35" s="91"/>
      <c r="AB35" s="5" t="s">
        <v>1090</v>
      </c>
      <c r="AC35" s="95" t="s">
        <v>1090</v>
      </c>
      <c r="AD35" s="67"/>
      <c r="AE35" s="91"/>
      <c r="AF35" s="6" t="s">
        <v>1090</v>
      </c>
    </row>
    <row r="36" spans="5:32" ht="13.15" customHeight="1" x14ac:dyDescent="0.25">
      <c r="E36" s="93" t="s">
        <v>56</v>
      </c>
      <c r="F36" s="67"/>
      <c r="G36" s="67"/>
      <c r="H36" s="67"/>
      <c r="I36" s="94"/>
      <c r="J36" s="116">
        <v>1.7</v>
      </c>
      <c r="K36" s="91"/>
      <c r="L36" s="116">
        <v>1.8</v>
      </c>
      <c r="M36" s="91"/>
      <c r="N36" s="116">
        <v>1.9</v>
      </c>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0.7</v>
      </c>
      <c r="K39" s="91"/>
      <c r="L39" s="116">
        <v>0.7</v>
      </c>
      <c r="M39" s="91"/>
      <c r="N39" s="116">
        <v>0.7</v>
      </c>
      <c r="O39" s="91"/>
      <c r="P39" s="116">
        <v>0.7</v>
      </c>
      <c r="Q39" s="67"/>
      <c r="R39" s="91"/>
      <c r="S39" s="116">
        <v>0.7</v>
      </c>
      <c r="T39" s="91"/>
      <c r="U39" s="116">
        <v>0.7</v>
      </c>
      <c r="V39" s="91"/>
      <c r="W39" s="116">
        <v>0.7</v>
      </c>
      <c r="X39" s="67"/>
      <c r="Y39" s="67"/>
      <c r="Z39" s="67"/>
      <c r="AA39" s="91"/>
      <c r="AB39" s="3">
        <v>0.7</v>
      </c>
      <c r="AC39" s="92">
        <v>0.7</v>
      </c>
      <c r="AD39" s="67"/>
      <c r="AE39" s="91"/>
      <c r="AF39" s="4">
        <v>0.7</v>
      </c>
    </row>
    <row r="40" spans="5:32" x14ac:dyDescent="0.25">
      <c r="E40" s="93" t="s">
        <v>73</v>
      </c>
      <c r="F40" s="67"/>
      <c r="G40" s="67"/>
      <c r="H40" s="67"/>
      <c r="I40" s="94"/>
      <c r="J40" s="116">
        <v>2.5</v>
      </c>
      <c r="K40" s="91"/>
      <c r="L40" s="116">
        <v>2.5</v>
      </c>
      <c r="M40" s="91"/>
      <c r="N40" s="116">
        <v>2.5</v>
      </c>
      <c r="O40" s="91"/>
      <c r="P40" s="116">
        <v>2.5</v>
      </c>
      <c r="Q40" s="67"/>
      <c r="R40" s="91"/>
      <c r="S40" s="116">
        <v>2.5</v>
      </c>
      <c r="T40" s="91"/>
      <c r="U40" s="116">
        <v>2.5</v>
      </c>
      <c r="V40" s="91"/>
      <c r="W40" s="116">
        <v>2.5</v>
      </c>
      <c r="X40" s="67"/>
      <c r="Y40" s="67"/>
      <c r="Z40" s="67"/>
      <c r="AA40" s="91"/>
      <c r="AB40" s="3">
        <v>2.5</v>
      </c>
      <c r="AC40" s="92">
        <v>2.5</v>
      </c>
      <c r="AD40" s="67"/>
      <c r="AE40" s="91"/>
      <c r="AF40" s="4">
        <v>2.5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f>J43</f>
        <v>10</v>
      </c>
      <c r="M43" s="103"/>
      <c r="N43" s="102">
        <f>J43</f>
        <v>10</v>
      </c>
      <c r="O43" s="103"/>
      <c r="P43" s="102">
        <f>J43</f>
        <v>10</v>
      </c>
      <c r="Q43" s="100"/>
      <c r="R43" s="103"/>
      <c r="S43" s="102">
        <f>J43</f>
        <v>10</v>
      </c>
      <c r="T43" s="103"/>
      <c r="U43" s="113">
        <f>J43</f>
        <v>10</v>
      </c>
      <c r="V43" s="114"/>
      <c r="W43" s="102">
        <f>J43</f>
        <v>10</v>
      </c>
      <c r="X43" s="100"/>
      <c r="Y43" s="100"/>
      <c r="Z43" s="100"/>
      <c r="AA43" s="103"/>
      <c r="AB43" s="18">
        <f>J43</f>
        <v>10</v>
      </c>
      <c r="AC43" s="102">
        <f>J43</f>
        <v>10</v>
      </c>
      <c r="AD43" s="100"/>
      <c r="AE43" s="103"/>
      <c r="AF43" s="19">
        <f>J43</f>
        <v>10</v>
      </c>
    </row>
    <row r="44" spans="5:32" ht="22.5" customHeight="1" x14ac:dyDescent="0.25">
      <c r="E44" s="99" t="s">
        <v>85</v>
      </c>
      <c r="F44" s="100"/>
      <c r="G44" s="100"/>
      <c r="H44" s="100"/>
      <c r="I44" s="101"/>
      <c r="J44" s="102">
        <v>5</v>
      </c>
      <c r="K44" s="103"/>
      <c r="L44" s="102">
        <f>J44</f>
        <v>5</v>
      </c>
      <c r="M44" s="103"/>
      <c r="N44" s="102">
        <f>J44</f>
        <v>5</v>
      </c>
      <c r="O44" s="103"/>
      <c r="P44" s="102">
        <f>J44</f>
        <v>5</v>
      </c>
      <c r="Q44" s="100"/>
      <c r="R44" s="103"/>
      <c r="S44" s="102">
        <f>J44</f>
        <v>5</v>
      </c>
      <c r="T44" s="103"/>
      <c r="U44" s="102">
        <f>J44</f>
        <v>5</v>
      </c>
      <c r="V44" s="103"/>
      <c r="W44" s="102">
        <f>J44</f>
        <v>5</v>
      </c>
      <c r="X44" s="100"/>
      <c r="Y44" s="100"/>
      <c r="Z44" s="100"/>
      <c r="AA44" s="103"/>
      <c r="AB44" s="18">
        <f>J44</f>
        <v>5</v>
      </c>
      <c r="AC44" s="102">
        <f>J44</f>
        <v>5</v>
      </c>
      <c r="AD44" s="100"/>
      <c r="AE44" s="103"/>
      <c r="AF44" s="19">
        <f>J44</f>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dLIBSLl0Xo76fO0mCbl9A3xr+GlAw+OcLY2fx9jmUsQmBxor4wbim650Fbj9xSXLclIH9/BRBAgquPIuTDSaog==" saltValue="sTAWJ/MlTC+LJ+armhIfOQ=="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1D61141C-5944-47E5-9735-936B1041A1E6}"/>
    <hyperlink ref="E53" location="INDEX!A1" display="Return to Index" xr:uid="{31747CBE-7E8E-453F-AE60-E360DA03602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CHTW - Chinchilla Town (33/11kV)</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297"/>
  <dimension ref="B1:AI51"/>
  <sheetViews>
    <sheetView showGridLines="0" topLeftCell="A10" workbookViewId="0">
      <selection activeCell="AM37" sqref="AM37"/>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1202</v>
      </c>
      <c r="I3" s="69"/>
      <c r="J3" s="69"/>
      <c r="K3" s="69"/>
      <c r="L3" s="69"/>
      <c r="M3" s="69"/>
      <c r="N3" s="69"/>
      <c r="O3" s="69"/>
      <c r="P3" s="69"/>
      <c r="Q3" s="69"/>
      <c r="R3" s="69"/>
      <c r="U3" s="71" t="s">
        <v>929</v>
      </c>
      <c r="V3" s="69"/>
      <c r="X3" s="72" t="s">
        <v>1203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957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1204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1205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49.8</v>
      </c>
      <c r="J24" s="91"/>
      <c r="K24" s="116">
        <v>49.8</v>
      </c>
      <c r="L24" s="91"/>
      <c r="M24" s="116">
        <v>49.8</v>
      </c>
      <c r="N24" s="91"/>
      <c r="O24" s="116">
        <v>49.8</v>
      </c>
      <c r="P24" s="67"/>
      <c r="Q24" s="91"/>
      <c r="R24" s="116">
        <v>49.8</v>
      </c>
      <c r="S24" s="91"/>
      <c r="T24" s="116">
        <v>59.8</v>
      </c>
      <c r="U24" s="91"/>
      <c r="V24" s="116">
        <v>59.8</v>
      </c>
      <c r="W24" s="67"/>
      <c r="X24" s="67"/>
      <c r="Y24" s="67"/>
      <c r="Z24" s="91"/>
      <c r="AA24" s="3">
        <v>59.8</v>
      </c>
      <c r="AB24" s="92">
        <v>59.8</v>
      </c>
      <c r="AC24" s="67"/>
      <c r="AD24" s="91"/>
      <c r="AE24" s="4">
        <v>59.8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7.3</v>
      </c>
      <c r="J26" s="91"/>
      <c r="K26" s="116">
        <v>7.3</v>
      </c>
      <c r="L26" s="91"/>
      <c r="M26" s="116">
        <v>7.4</v>
      </c>
      <c r="N26" s="91"/>
      <c r="O26" s="116">
        <v>7.4</v>
      </c>
      <c r="P26" s="67"/>
      <c r="Q26" s="91"/>
      <c r="R26" s="116">
        <v>7.4</v>
      </c>
      <c r="S26" s="91"/>
      <c r="T26" s="116">
        <v>4.5999999999999996</v>
      </c>
      <c r="U26" s="91"/>
      <c r="V26" s="116">
        <v>4.5999999999999996</v>
      </c>
      <c r="W26" s="67"/>
      <c r="X26" s="67"/>
      <c r="Y26" s="67"/>
      <c r="Z26" s="91"/>
      <c r="AA26" s="3">
        <v>4.5999999999999996</v>
      </c>
      <c r="AB26" s="92">
        <v>4.7</v>
      </c>
      <c r="AC26" s="67"/>
      <c r="AD26" s="91"/>
      <c r="AE26" s="4">
        <v>4.7</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0.99099999999999999</v>
      </c>
      <c r="J29" s="91"/>
      <c r="K29" s="118">
        <v>0.99099999999999999</v>
      </c>
      <c r="L29" s="91"/>
      <c r="M29" s="118">
        <v>0.99099999999999999</v>
      </c>
      <c r="N29" s="91"/>
      <c r="O29" s="118">
        <v>0.99099999999999999</v>
      </c>
      <c r="P29" s="67"/>
      <c r="Q29" s="91"/>
      <c r="R29" s="118">
        <v>0.99099999999999999</v>
      </c>
      <c r="S29" s="91"/>
      <c r="T29" s="118">
        <v>0.998</v>
      </c>
      <c r="U29" s="91"/>
      <c r="V29" s="118">
        <v>0.998</v>
      </c>
      <c r="W29" s="67"/>
      <c r="X29" s="67"/>
      <c r="Y29" s="67"/>
      <c r="Z29" s="91"/>
      <c r="AA29" s="7">
        <v>0.998</v>
      </c>
      <c r="AB29" s="96">
        <v>0.998</v>
      </c>
      <c r="AC29" s="67"/>
      <c r="AD29" s="91"/>
      <c r="AE29" s="8">
        <v>0.998</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7.1</v>
      </c>
      <c r="J31" s="91"/>
      <c r="K31" s="119">
        <v>7.2</v>
      </c>
      <c r="L31" s="91"/>
      <c r="M31" s="119">
        <v>7.2</v>
      </c>
      <c r="N31" s="91"/>
      <c r="O31" s="119">
        <v>7.3</v>
      </c>
      <c r="P31" s="67"/>
      <c r="Q31" s="91"/>
      <c r="R31" s="119">
        <v>7.3</v>
      </c>
      <c r="S31" s="91"/>
      <c r="T31" s="119">
        <v>4.5</v>
      </c>
      <c r="U31" s="91"/>
      <c r="V31" s="119">
        <v>4.5</v>
      </c>
      <c r="W31" s="67"/>
      <c r="X31" s="67"/>
      <c r="Y31" s="67"/>
      <c r="Z31" s="91"/>
      <c r="AA31" s="9">
        <v>4.5999999999999996</v>
      </c>
      <c r="AB31" s="98">
        <v>4.5999999999999996</v>
      </c>
      <c r="AC31" s="67"/>
      <c r="AD31" s="91"/>
      <c r="AE31" s="10">
        <v>4.5999999999999996</v>
      </c>
    </row>
    <row r="32" spans="4:31" ht="20.25" customHeight="1" x14ac:dyDescent="0.25">
      <c r="E32" s="93" t="s">
        <v>948</v>
      </c>
      <c r="F32" s="67"/>
      <c r="G32" s="67"/>
      <c r="H32" s="94"/>
      <c r="I32" s="117">
        <v>0.4</v>
      </c>
      <c r="J32" s="91"/>
      <c r="K32" s="117">
        <v>0.4</v>
      </c>
      <c r="L32" s="91"/>
      <c r="M32" s="117">
        <v>0.4</v>
      </c>
      <c r="N32" s="91"/>
      <c r="O32" s="117">
        <v>0.4</v>
      </c>
      <c r="P32" s="67"/>
      <c r="Q32" s="91"/>
      <c r="R32" s="117">
        <v>0.4</v>
      </c>
      <c r="S32" s="91"/>
      <c r="T32" s="117">
        <v>0.2</v>
      </c>
      <c r="U32" s="91"/>
      <c r="V32" s="117">
        <v>0.2</v>
      </c>
      <c r="W32" s="67"/>
      <c r="X32" s="67"/>
      <c r="Y32" s="67"/>
      <c r="Z32" s="91"/>
      <c r="AA32" s="5">
        <v>0.2</v>
      </c>
      <c r="AB32" s="95">
        <v>0.2</v>
      </c>
      <c r="AC32" s="67"/>
      <c r="AD32" s="91"/>
      <c r="AE32" s="6">
        <v>0.2</v>
      </c>
    </row>
    <row r="33" spans="5:32" ht="20.25" customHeight="1" x14ac:dyDescent="0.25">
      <c r="E33" s="93" t="s">
        <v>949</v>
      </c>
      <c r="F33" s="67"/>
      <c r="G33" s="67"/>
      <c r="H33" s="94"/>
      <c r="I33" s="117" t="s">
        <v>1032</v>
      </c>
      <c r="J33" s="91"/>
      <c r="K33" s="117" t="s">
        <v>1032</v>
      </c>
      <c r="L33" s="91"/>
      <c r="M33" s="117" t="s">
        <v>1032</v>
      </c>
      <c r="N33" s="91"/>
      <c r="O33" s="117" t="s">
        <v>1032</v>
      </c>
      <c r="P33" s="67"/>
      <c r="Q33" s="91"/>
      <c r="R33" s="117" t="s">
        <v>1032</v>
      </c>
      <c r="S33" s="91"/>
      <c r="T33" s="117" t="s">
        <v>1032</v>
      </c>
      <c r="U33" s="91"/>
      <c r="V33" s="117" t="s">
        <v>1032</v>
      </c>
      <c r="W33" s="67"/>
      <c r="X33" s="67"/>
      <c r="Y33" s="67"/>
      <c r="Z33" s="91"/>
      <c r="AA33" s="5" t="s">
        <v>1032</v>
      </c>
      <c r="AB33" s="95" t="s">
        <v>1032</v>
      </c>
      <c r="AC33" s="67"/>
      <c r="AD33" s="91"/>
      <c r="AE33" s="6" t="s">
        <v>1032</v>
      </c>
    </row>
    <row r="34" spans="5:32" ht="13.15" customHeight="1" x14ac:dyDescent="0.25">
      <c r="E34" s="93" t="s">
        <v>56</v>
      </c>
      <c r="F34" s="67"/>
      <c r="G34" s="67"/>
      <c r="H34" s="94"/>
      <c r="I34" s="116">
        <v>7.1</v>
      </c>
      <c r="J34" s="91"/>
      <c r="K34" s="116">
        <v>7.2</v>
      </c>
      <c r="L34" s="91"/>
      <c r="M34" s="116">
        <v>7.2</v>
      </c>
      <c r="N34" s="91"/>
      <c r="O34" s="116">
        <v>7.3</v>
      </c>
      <c r="P34" s="67"/>
      <c r="Q34" s="91"/>
      <c r="R34" s="116">
        <v>7.3</v>
      </c>
      <c r="S34" s="91"/>
      <c r="T34" s="116">
        <v>4.5</v>
      </c>
      <c r="U34" s="91"/>
      <c r="V34" s="116">
        <v>4.5</v>
      </c>
      <c r="W34" s="67"/>
      <c r="X34" s="67"/>
      <c r="Y34" s="67"/>
      <c r="Z34" s="91"/>
      <c r="AA34" s="3">
        <v>4.5999999999999996</v>
      </c>
      <c r="AB34" s="92">
        <v>4.5999999999999996</v>
      </c>
      <c r="AC34" s="67"/>
      <c r="AD34" s="91"/>
      <c r="AE34" s="4">
        <v>4.5999999999999996</v>
      </c>
    </row>
    <row r="35" spans="5:32"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2"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2" x14ac:dyDescent="0.25">
      <c r="E37" s="93" t="s">
        <v>70</v>
      </c>
      <c r="F37" s="67"/>
      <c r="G37" s="67"/>
      <c r="H37" s="94"/>
      <c r="I37" s="116">
        <v>6.8</v>
      </c>
      <c r="J37" s="91"/>
      <c r="K37" s="116">
        <v>6.8</v>
      </c>
      <c r="L37" s="91"/>
      <c r="M37" s="116">
        <v>6.8</v>
      </c>
      <c r="N37" s="91"/>
      <c r="O37" s="116">
        <v>6.8</v>
      </c>
      <c r="P37" s="67"/>
      <c r="Q37" s="91"/>
      <c r="R37" s="116">
        <v>6.8</v>
      </c>
      <c r="S37" s="91"/>
      <c r="T37" s="116">
        <v>6.8</v>
      </c>
      <c r="U37" s="91"/>
      <c r="V37" s="116">
        <v>6.8</v>
      </c>
      <c r="W37" s="67"/>
      <c r="X37" s="67"/>
      <c r="Y37" s="67"/>
      <c r="Z37" s="91"/>
      <c r="AA37" s="3">
        <v>6.8</v>
      </c>
      <c r="AB37" s="92">
        <v>6.8</v>
      </c>
      <c r="AC37" s="67"/>
      <c r="AD37" s="91"/>
      <c r="AE37" s="4">
        <v>6.8</v>
      </c>
    </row>
    <row r="38" spans="5:32" x14ac:dyDescent="0.25">
      <c r="E38" s="93" t="s">
        <v>73</v>
      </c>
      <c r="F38" s="67"/>
      <c r="G38" s="67"/>
      <c r="H38" s="94"/>
      <c r="I38" s="116">
        <v>1.3</v>
      </c>
      <c r="J38" s="91"/>
      <c r="K38" s="116">
        <v>1.3</v>
      </c>
      <c r="L38" s="91"/>
      <c r="M38" s="116">
        <v>1.3</v>
      </c>
      <c r="N38" s="91"/>
      <c r="O38" s="116">
        <v>1.3</v>
      </c>
      <c r="P38" s="67"/>
      <c r="Q38" s="91"/>
      <c r="R38" s="116">
        <v>1.3</v>
      </c>
      <c r="S38" s="91"/>
      <c r="T38" s="116">
        <v>1.3</v>
      </c>
      <c r="U38" s="91"/>
      <c r="V38" s="116">
        <v>1.3</v>
      </c>
      <c r="W38" s="67"/>
      <c r="X38" s="67"/>
      <c r="Y38" s="67"/>
      <c r="Z38" s="91"/>
      <c r="AA38" s="3">
        <v>1.3</v>
      </c>
      <c r="AB38" s="92">
        <v>1.3</v>
      </c>
      <c r="AC38" s="67"/>
      <c r="AD38" s="91"/>
      <c r="AE38" s="4">
        <v>1.3</v>
      </c>
    </row>
    <row r="39" spans="5:32"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2"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2" ht="26.25" customHeight="1" x14ac:dyDescent="0.25">
      <c r="E41" s="99" t="s">
        <v>951</v>
      </c>
      <c r="F41" s="100"/>
      <c r="G41" s="100"/>
      <c r="H41" s="101"/>
      <c r="I41" s="155">
        <v>30</v>
      </c>
      <c r="J41" s="121"/>
      <c r="K41" s="155">
        <v>30</v>
      </c>
      <c r="L41" s="121"/>
      <c r="M41" s="155">
        <v>30</v>
      </c>
      <c r="N41" s="121"/>
      <c r="O41" s="155">
        <v>30</v>
      </c>
      <c r="P41" s="122"/>
      <c r="Q41" s="121"/>
      <c r="R41" s="155">
        <v>30</v>
      </c>
      <c r="S41" s="121"/>
      <c r="T41" s="155">
        <v>30</v>
      </c>
      <c r="U41" s="121"/>
      <c r="V41" s="155">
        <v>30</v>
      </c>
      <c r="W41" s="122"/>
      <c r="X41" s="122"/>
      <c r="Y41" s="122"/>
      <c r="Z41" s="121"/>
      <c r="AA41" s="23">
        <v>30</v>
      </c>
      <c r="AB41" s="120">
        <v>30</v>
      </c>
      <c r="AC41" s="122"/>
      <c r="AD41" s="121"/>
      <c r="AE41" s="24">
        <v>30</v>
      </c>
      <c r="AF41" s="21"/>
    </row>
    <row r="42" spans="5:32" ht="27" customHeight="1" x14ac:dyDescent="0.25">
      <c r="E42" s="99" t="s">
        <v>85</v>
      </c>
      <c r="F42" s="100"/>
      <c r="G42" s="100"/>
      <c r="H42" s="101"/>
      <c r="I42" s="155">
        <v>0</v>
      </c>
      <c r="J42" s="121"/>
      <c r="K42" s="155">
        <v>0</v>
      </c>
      <c r="L42" s="121"/>
      <c r="M42" s="155">
        <v>0</v>
      </c>
      <c r="N42" s="121"/>
      <c r="O42" s="155">
        <v>0</v>
      </c>
      <c r="P42" s="122"/>
      <c r="Q42" s="121"/>
      <c r="R42" s="155">
        <v>0</v>
      </c>
      <c r="S42" s="121"/>
      <c r="T42" s="155">
        <v>0</v>
      </c>
      <c r="U42" s="121"/>
      <c r="V42" s="155">
        <v>0</v>
      </c>
      <c r="W42" s="122"/>
      <c r="X42" s="122"/>
      <c r="Y42" s="122"/>
      <c r="Z42" s="121"/>
      <c r="AA42" s="23">
        <v>0</v>
      </c>
      <c r="AB42" s="120">
        <v>0</v>
      </c>
      <c r="AC42" s="122"/>
      <c r="AD42" s="121"/>
      <c r="AE42" s="24">
        <v>0</v>
      </c>
      <c r="AF42" s="21"/>
    </row>
    <row r="43" spans="5:32" ht="20.25" customHeight="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2" ht="22.5" customHeight="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2"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c r="AF45" s="21"/>
    </row>
    <row r="46" spans="5:32"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c r="AF46" s="21"/>
    </row>
    <row r="47" spans="5:32" ht="2.4500000000000002" customHeight="1" x14ac:dyDescent="0.25"/>
    <row r="48" spans="5:32" ht="0.6" customHeight="1" x14ac:dyDescent="0.25">
      <c r="E48" s="17" t="s">
        <v>954</v>
      </c>
    </row>
    <row r="49" spans="5:5" ht="0" hidden="1" customHeight="1" x14ac:dyDescent="0.25"/>
    <row r="51" spans="5:5" x14ac:dyDescent="0.25">
      <c r="E51" s="17" t="s">
        <v>954</v>
      </c>
    </row>
  </sheetData>
  <sheetProtection algorithmName="SHA-512" hashValue="/CuESjU/D7gXh1kAupOF8Vbq4D+C7sDiDdNkSB/oGp+HNw79woWPwhasp3ls315J84XDQo/+WW0KiJ8NRVo+pA==" saltValue="9ZnAm3XZf8VHbivuWEKSbA==" spinCount="100000" sheet="1" objects="1" scenarios="1"/>
  <mergeCells count="232">
    <mergeCell ref="E42:H42"/>
    <mergeCell ref="I42:J42"/>
    <mergeCell ref="K42:L42"/>
    <mergeCell ref="E41:H41"/>
    <mergeCell ref="I41:J41"/>
    <mergeCell ref="K41:L41"/>
    <mergeCell ref="M41:N41"/>
    <mergeCell ref="O41:Q41"/>
    <mergeCell ref="R41:S41"/>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T42:U42"/>
    <mergeCell ref="V42:Z42"/>
    <mergeCell ref="AB42:AD42"/>
    <mergeCell ref="T41:U41"/>
    <mergeCell ref="V41:Z41"/>
    <mergeCell ref="AB41:AD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8" location="INDEX!A1" display="Return to Index" xr:uid="{0BB08A1F-06F6-47D6-B1DD-BC5C5C273573}"/>
    <hyperlink ref="E51" location="INDEX!A1" display="Return to Index" xr:uid="{33FB1583-ACA2-4460-8644-13A7DCABF3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CHUM - Chumvale BSP (220/66kV)</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299"/>
  <dimension ref="B1:AI48"/>
  <sheetViews>
    <sheetView showGridLines="0" topLeftCell="A13" zoomScaleNormal="100" workbookViewId="0">
      <selection activeCell="E48" sqref="E48"/>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1206</v>
      </c>
      <c r="I3" s="69"/>
      <c r="J3" s="69"/>
      <c r="K3" s="69"/>
      <c r="L3" s="69"/>
      <c r="M3" s="69"/>
      <c r="N3" s="69"/>
      <c r="O3" s="69"/>
      <c r="P3" s="69"/>
      <c r="Q3" s="69"/>
      <c r="R3" s="69"/>
      <c r="U3" s="71" t="s">
        <v>929</v>
      </c>
      <c r="V3" s="69"/>
      <c r="X3" s="72" t="s">
        <v>1207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932</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1208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1209</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1210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80.900000000000006</v>
      </c>
      <c r="J24" s="91"/>
      <c r="K24" s="116">
        <v>80.900000000000006</v>
      </c>
      <c r="L24" s="91"/>
      <c r="M24" s="116">
        <v>80.900000000000006</v>
      </c>
      <c r="N24" s="91"/>
      <c r="O24" s="116">
        <v>80.900000000000006</v>
      </c>
      <c r="P24" s="67"/>
      <c r="Q24" s="91"/>
      <c r="R24" s="116">
        <v>80.900000000000006</v>
      </c>
      <c r="S24" s="91"/>
      <c r="T24" s="116">
        <v>86.9</v>
      </c>
      <c r="U24" s="91"/>
      <c r="V24" s="116">
        <v>86.9</v>
      </c>
      <c r="W24" s="67"/>
      <c r="X24" s="67"/>
      <c r="Y24" s="67"/>
      <c r="Z24" s="91"/>
      <c r="AA24" s="3">
        <v>86.9</v>
      </c>
      <c r="AB24" s="92">
        <v>86.9</v>
      </c>
      <c r="AC24" s="67"/>
      <c r="AD24" s="91"/>
      <c r="AE24" s="4">
        <v>86.9</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21.8</v>
      </c>
      <c r="J26" s="91"/>
      <c r="K26" s="116">
        <v>22</v>
      </c>
      <c r="L26" s="91"/>
      <c r="M26" s="116">
        <v>22.2</v>
      </c>
      <c r="N26" s="91"/>
      <c r="O26" s="116">
        <v>22.4</v>
      </c>
      <c r="P26" s="67"/>
      <c r="Q26" s="91"/>
      <c r="R26" s="116">
        <v>22.4</v>
      </c>
      <c r="S26" s="91"/>
      <c r="T26" s="116">
        <v>18.899999999999999</v>
      </c>
      <c r="U26" s="91"/>
      <c r="V26" s="116">
        <v>19</v>
      </c>
      <c r="W26" s="67"/>
      <c r="X26" s="67"/>
      <c r="Y26" s="67"/>
      <c r="Z26" s="91"/>
      <c r="AA26" s="3">
        <v>19.2</v>
      </c>
      <c r="AB26" s="92">
        <v>19.399999999999999</v>
      </c>
      <c r="AC26" s="67"/>
      <c r="AD26" s="91"/>
      <c r="AE26" s="4">
        <v>19.600000000000001</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v>
      </c>
      <c r="J29" s="91"/>
      <c r="K29" s="118">
        <v>0.99</v>
      </c>
      <c r="L29" s="91"/>
      <c r="M29" s="118">
        <v>0.99</v>
      </c>
      <c r="N29" s="91"/>
      <c r="O29" s="118">
        <v>0.99</v>
      </c>
      <c r="P29" s="67"/>
      <c r="Q29" s="91"/>
      <c r="R29" s="118">
        <v>0.99</v>
      </c>
      <c r="S29" s="91"/>
      <c r="T29" s="118">
        <v>0.98699999999999999</v>
      </c>
      <c r="U29" s="91"/>
      <c r="V29" s="118">
        <v>0.98699999999999999</v>
      </c>
      <c r="W29" s="67"/>
      <c r="X29" s="67"/>
      <c r="Y29" s="67"/>
      <c r="Z29" s="91"/>
      <c r="AA29" s="7">
        <v>0.98699999999999999</v>
      </c>
      <c r="AB29" s="96">
        <v>0.98699999999999999</v>
      </c>
      <c r="AC29" s="67"/>
      <c r="AD29" s="91"/>
      <c r="AE29" s="8">
        <v>0.98699999999999999</v>
      </c>
    </row>
    <row r="30" spans="4:31" ht="13.15" customHeight="1" x14ac:dyDescent="0.25">
      <c r="E30" s="93" t="s">
        <v>40</v>
      </c>
      <c r="F30" s="67"/>
      <c r="G30" s="67"/>
      <c r="H30" s="94"/>
      <c r="I30" s="116">
        <v>44.9</v>
      </c>
      <c r="J30" s="91"/>
      <c r="K30" s="116">
        <v>44.9</v>
      </c>
      <c r="L30" s="91"/>
      <c r="M30" s="116">
        <v>44.9</v>
      </c>
      <c r="N30" s="91"/>
      <c r="O30" s="116">
        <v>44.9</v>
      </c>
      <c r="P30" s="67"/>
      <c r="Q30" s="91"/>
      <c r="R30" s="116">
        <v>44.9</v>
      </c>
      <c r="S30" s="91"/>
      <c r="T30" s="116">
        <v>44.9</v>
      </c>
      <c r="U30" s="91"/>
      <c r="V30" s="116">
        <v>44.9</v>
      </c>
      <c r="W30" s="67"/>
      <c r="X30" s="67"/>
      <c r="Y30" s="67"/>
      <c r="Z30" s="91"/>
      <c r="AA30" s="3">
        <v>44.9</v>
      </c>
      <c r="AB30" s="92">
        <v>44.9</v>
      </c>
      <c r="AC30" s="67"/>
      <c r="AD30" s="91"/>
      <c r="AE30" s="4">
        <v>44.9</v>
      </c>
    </row>
    <row r="31" spans="4:31" ht="13.15" customHeight="1" x14ac:dyDescent="0.25">
      <c r="E31" s="97" t="s">
        <v>44</v>
      </c>
      <c r="F31" s="67"/>
      <c r="G31" s="67"/>
      <c r="H31" s="94"/>
      <c r="I31" s="119">
        <v>20.6</v>
      </c>
      <c r="J31" s="91"/>
      <c r="K31" s="119">
        <v>20.8</v>
      </c>
      <c r="L31" s="91"/>
      <c r="M31" s="119">
        <v>21</v>
      </c>
      <c r="N31" s="91"/>
      <c r="O31" s="119">
        <v>21.2</v>
      </c>
      <c r="P31" s="67"/>
      <c r="Q31" s="91"/>
      <c r="R31" s="119">
        <v>21.2</v>
      </c>
      <c r="S31" s="91"/>
      <c r="T31" s="119">
        <v>18.2</v>
      </c>
      <c r="U31" s="91"/>
      <c r="V31" s="119">
        <v>18.3</v>
      </c>
      <c r="W31" s="67"/>
      <c r="X31" s="67"/>
      <c r="Y31" s="67"/>
      <c r="Z31" s="91"/>
      <c r="AA31" s="9">
        <v>18.5</v>
      </c>
      <c r="AB31" s="98">
        <v>18.7</v>
      </c>
      <c r="AC31" s="67"/>
      <c r="AD31" s="91"/>
      <c r="AE31" s="10">
        <v>18.899999999999999</v>
      </c>
    </row>
    <row r="32" spans="4:31" ht="20.25" customHeight="1" x14ac:dyDescent="0.25">
      <c r="E32" s="93" t="s">
        <v>948</v>
      </c>
      <c r="F32" s="67"/>
      <c r="G32" s="67"/>
      <c r="H32" s="94"/>
      <c r="I32" s="117">
        <v>1</v>
      </c>
      <c r="J32" s="91"/>
      <c r="K32" s="117">
        <v>1</v>
      </c>
      <c r="L32" s="91"/>
      <c r="M32" s="117">
        <v>1.1000000000000001</v>
      </c>
      <c r="N32" s="91"/>
      <c r="O32" s="117">
        <v>1.1000000000000001</v>
      </c>
      <c r="P32" s="67"/>
      <c r="Q32" s="91"/>
      <c r="R32" s="117">
        <v>1.1000000000000001</v>
      </c>
      <c r="S32" s="91"/>
      <c r="T32" s="117">
        <v>0.9</v>
      </c>
      <c r="U32" s="91"/>
      <c r="V32" s="117">
        <v>0.9</v>
      </c>
      <c r="W32" s="67"/>
      <c r="X32" s="67"/>
      <c r="Y32" s="67"/>
      <c r="Z32" s="91"/>
      <c r="AA32" s="5">
        <v>0.9</v>
      </c>
      <c r="AB32" s="95">
        <v>0.9</v>
      </c>
      <c r="AC32" s="67"/>
      <c r="AD32" s="91"/>
      <c r="AE32" s="6">
        <v>0.9</v>
      </c>
    </row>
    <row r="33" spans="5:31" ht="20.25" customHeight="1" x14ac:dyDescent="0.25">
      <c r="E33" s="93" t="s">
        <v>949</v>
      </c>
      <c r="F33" s="67"/>
      <c r="G33" s="67"/>
      <c r="H33" s="94"/>
      <c r="I33" s="117" t="s">
        <v>950</v>
      </c>
      <c r="J33" s="91"/>
      <c r="K33" s="117" t="s">
        <v>950</v>
      </c>
      <c r="L33" s="91"/>
      <c r="M33" s="117" t="s">
        <v>950</v>
      </c>
      <c r="N33" s="91"/>
      <c r="O33" s="117" t="s">
        <v>950</v>
      </c>
      <c r="P33" s="67"/>
      <c r="Q33" s="91"/>
      <c r="R33" s="117" t="s">
        <v>950</v>
      </c>
      <c r="S33" s="91"/>
      <c r="T33" s="117" t="s">
        <v>950</v>
      </c>
      <c r="U33" s="91"/>
      <c r="V33" s="117" t="s">
        <v>950</v>
      </c>
      <c r="W33" s="67"/>
      <c r="X33" s="67"/>
      <c r="Y33" s="67"/>
      <c r="Z33" s="91"/>
      <c r="AA33" s="5" t="s">
        <v>950</v>
      </c>
      <c r="AB33" s="95" t="s">
        <v>950</v>
      </c>
      <c r="AC33" s="67"/>
      <c r="AD33" s="91"/>
      <c r="AE33" s="6" t="s">
        <v>950</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x14ac:dyDescent="0.25">
      <c r="E41" s="93" t="s">
        <v>89</v>
      </c>
      <c r="F41" s="67"/>
      <c r="G41" s="67"/>
      <c r="H41" s="94"/>
      <c r="I41" s="117"/>
      <c r="J41" s="91"/>
      <c r="K41" s="117"/>
      <c r="L41" s="91"/>
      <c r="M41" s="117"/>
      <c r="N41" s="91"/>
      <c r="O41" s="117"/>
      <c r="P41" s="67"/>
      <c r="Q41" s="91"/>
      <c r="R41" s="117"/>
      <c r="S41" s="91"/>
      <c r="T41" s="117"/>
      <c r="U41" s="91"/>
      <c r="V41" s="117"/>
      <c r="W41" s="67"/>
      <c r="X41" s="67"/>
      <c r="Y41" s="67"/>
      <c r="Z41" s="91"/>
      <c r="AA41" s="5"/>
      <c r="AB41" s="95"/>
      <c r="AC41" s="67"/>
      <c r="AD41" s="91"/>
      <c r="AE41" s="6"/>
    </row>
    <row r="42" spans="5:31" x14ac:dyDescent="0.25">
      <c r="E42" s="93" t="s">
        <v>93</v>
      </c>
      <c r="F42" s="67"/>
      <c r="G42" s="67"/>
      <c r="H42" s="94"/>
      <c r="I42" s="117"/>
      <c r="J42" s="91"/>
      <c r="K42" s="117"/>
      <c r="L42" s="91"/>
      <c r="M42" s="117"/>
      <c r="N42" s="91"/>
      <c r="O42" s="117"/>
      <c r="P42" s="67"/>
      <c r="Q42" s="91"/>
      <c r="R42" s="117"/>
      <c r="S42" s="91"/>
      <c r="T42" s="117"/>
      <c r="U42" s="91"/>
      <c r="V42" s="117"/>
      <c r="W42" s="67"/>
      <c r="X42" s="67"/>
      <c r="Y42" s="67"/>
      <c r="Z42" s="91"/>
      <c r="AA42" s="5"/>
      <c r="AB42" s="95"/>
      <c r="AC42" s="67"/>
      <c r="AD42" s="91"/>
      <c r="AE42" s="6"/>
    </row>
    <row r="43" spans="5:31" ht="18" customHeight="1" x14ac:dyDescent="0.25">
      <c r="E43" s="157" t="s">
        <v>951</v>
      </c>
      <c r="F43" s="158"/>
      <c r="G43" s="158"/>
      <c r="H43" s="159"/>
      <c r="I43" s="156">
        <v>15.5</v>
      </c>
      <c r="J43" s="129"/>
      <c r="K43" s="156">
        <v>15.5</v>
      </c>
      <c r="L43" s="129"/>
      <c r="M43" s="156">
        <v>15.5</v>
      </c>
      <c r="N43" s="129"/>
      <c r="O43" s="156">
        <v>15.5</v>
      </c>
      <c r="P43" s="130"/>
      <c r="Q43" s="129"/>
      <c r="R43" s="156">
        <v>15.5</v>
      </c>
      <c r="S43" s="129"/>
      <c r="T43" s="156">
        <v>15.5</v>
      </c>
      <c r="U43" s="129"/>
      <c r="V43" s="156">
        <v>15.5</v>
      </c>
      <c r="W43" s="130"/>
      <c r="X43" s="130"/>
      <c r="Y43" s="130"/>
      <c r="Z43" s="129"/>
      <c r="AA43" s="54">
        <v>15.5</v>
      </c>
      <c r="AB43" s="128">
        <v>15.5</v>
      </c>
      <c r="AC43" s="130"/>
      <c r="AD43" s="129"/>
      <c r="AE43" s="21">
        <v>15.5</v>
      </c>
    </row>
    <row r="44" spans="5:31" ht="18" customHeight="1" x14ac:dyDescent="0.25">
      <c r="E44" s="157" t="s">
        <v>85</v>
      </c>
      <c r="F44" s="158"/>
      <c r="G44" s="158"/>
      <c r="H44" s="159"/>
      <c r="I44" s="156">
        <v>7.5</v>
      </c>
      <c r="J44" s="129"/>
      <c r="K44" s="156">
        <v>7.5</v>
      </c>
      <c r="L44" s="129"/>
      <c r="M44" s="156">
        <v>7.5</v>
      </c>
      <c r="N44" s="129"/>
      <c r="O44" s="156">
        <v>7.5</v>
      </c>
      <c r="P44" s="130"/>
      <c r="Q44" s="129"/>
      <c r="R44" s="156">
        <v>7.5</v>
      </c>
      <c r="S44" s="129"/>
      <c r="T44" s="156">
        <v>7.5</v>
      </c>
      <c r="U44" s="129"/>
      <c r="V44" s="156">
        <v>7.5</v>
      </c>
      <c r="W44" s="130"/>
      <c r="X44" s="130"/>
      <c r="Y44" s="130"/>
      <c r="Z44" s="129"/>
      <c r="AA44" s="54">
        <v>7.5</v>
      </c>
      <c r="AB44" s="128">
        <v>7.5</v>
      </c>
      <c r="AC44" s="130"/>
      <c r="AD44" s="129"/>
      <c r="AE44" s="21">
        <v>7.5</v>
      </c>
    </row>
    <row r="45" spans="5:31" ht="18"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15" customHeight="1" x14ac:dyDescent="0.25"/>
    <row r="48" spans="5:31" x14ac:dyDescent="0.25">
      <c r="E48" s="17" t="s">
        <v>954</v>
      </c>
    </row>
  </sheetData>
  <sheetProtection algorithmName="SHA-512" hashValue="hOWkQ5V0qfDmekivcm6dJppFfxQO31hfLwWzNtmiVEeUjGGJRv/50k/190EX52vuQ/ymBjthe+iSdmlQY+P6jw==" saltValue="q4xNrVK/6SeEZMWsEuYb/A==" spinCount="100000" sheet="1" objects="1" scenarios="1"/>
  <mergeCells count="232">
    <mergeCell ref="O44:Q44"/>
    <mergeCell ref="R44:S44"/>
    <mergeCell ref="T44:U44"/>
    <mergeCell ref="V44:Z44"/>
    <mergeCell ref="AB44:AD44"/>
    <mergeCell ref="E43:H43"/>
    <mergeCell ref="I43:J43"/>
    <mergeCell ref="K43:L43"/>
    <mergeCell ref="M43:N43"/>
    <mergeCell ref="O43:Q43"/>
    <mergeCell ref="R43:S43"/>
    <mergeCell ref="T43:U43"/>
    <mergeCell ref="R46:S46"/>
    <mergeCell ref="T46:U46"/>
    <mergeCell ref="V46:Z46"/>
    <mergeCell ref="AB46:AD46"/>
    <mergeCell ref="E46:H46"/>
    <mergeCell ref="I46:J46"/>
    <mergeCell ref="K46:L46"/>
    <mergeCell ref="M46:N46"/>
    <mergeCell ref="O46:Q46"/>
    <mergeCell ref="R42:S42"/>
    <mergeCell ref="T42:U42"/>
    <mergeCell ref="V42:Z42"/>
    <mergeCell ref="AB42:AD42"/>
    <mergeCell ref="E45:H45"/>
    <mergeCell ref="I45:J45"/>
    <mergeCell ref="K45:L45"/>
    <mergeCell ref="M45:N45"/>
    <mergeCell ref="O45:Q45"/>
    <mergeCell ref="R45:S45"/>
    <mergeCell ref="T45:U45"/>
    <mergeCell ref="V45:Z45"/>
    <mergeCell ref="AB45:AD45"/>
    <mergeCell ref="E42:H42"/>
    <mergeCell ref="I42:J42"/>
    <mergeCell ref="K42:L42"/>
    <mergeCell ref="M42:N42"/>
    <mergeCell ref="O42:Q42"/>
    <mergeCell ref="V43:Z43"/>
    <mergeCell ref="AB43:AD43"/>
    <mergeCell ref="E44:H44"/>
    <mergeCell ref="I44:J44"/>
    <mergeCell ref="K44:L44"/>
    <mergeCell ref="M44:N44"/>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s>
  <hyperlinks>
    <hyperlink ref="E48" location="INDEX!A1" display="Return to Index" xr:uid="{3951D298-5FF2-45F4-984F-FE9689F039F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CLBS - Clermont BSP (132/66kV)</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1211</v>
      </c>
      <c r="J3" s="69"/>
      <c r="K3" s="69"/>
      <c r="L3" s="69"/>
      <c r="M3" s="69"/>
      <c r="N3" s="69"/>
      <c r="O3" s="69"/>
      <c r="P3" s="69"/>
      <c r="Q3" s="69"/>
      <c r="R3" s="69"/>
      <c r="S3" s="69"/>
      <c r="V3" s="71" t="s">
        <v>929</v>
      </c>
      <c r="W3" s="69"/>
      <c r="Y3" s="72" t="s">
        <v>1212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22</v>
      </c>
      <c r="K26" s="91"/>
      <c r="L26" s="116">
        <v>22</v>
      </c>
      <c r="M26" s="91"/>
      <c r="N26" s="116">
        <v>22</v>
      </c>
      <c r="O26" s="91"/>
      <c r="P26" s="116">
        <v>22</v>
      </c>
      <c r="Q26" s="67"/>
      <c r="R26" s="91"/>
      <c r="S26" s="116">
        <v>22</v>
      </c>
      <c r="T26" s="91"/>
      <c r="U26" s="116">
        <v>22</v>
      </c>
      <c r="V26" s="91"/>
      <c r="W26" s="116">
        <v>22</v>
      </c>
      <c r="X26" s="67"/>
      <c r="Y26" s="67"/>
      <c r="Z26" s="67"/>
      <c r="AA26" s="91"/>
      <c r="AB26" s="3">
        <v>22</v>
      </c>
      <c r="AC26" s="92">
        <v>22</v>
      </c>
      <c r="AD26" s="67"/>
      <c r="AE26" s="91"/>
      <c r="AF26" s="4">
        <v>22</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11.7</v>
      </c>
      <c r="K28" s="91"/>
      <c r="L28" s="116">
        <v>11.8</v>
      </c>
      <c r="M28" s="91"/>
      <c r="N28" s="116">
        <v>11.9</v>
      </c>
      <c r="O28" s="91"/>
      <c r="P28" s="116">
        <v>12</v>
      </c>
      <c r="Q28" s="67"/>
      <c r="R28" s="91"/>
      <c r="S28" s="116">
        <v>12.1</v>
      </c>
      <c r="T28" s="91"/>
      <c r="U28" s="116">
        <v>7.7</v>
      </c>
      <c r="V28" s="91"/>
      <c r="W28" s="116">
        <v>7.8</v>
      </c>
      <c r="X28" s="67"/>
      <c r="Y28" s="67"/>
      <c r="Z28" s="67"/>
      <c r="AA28" s="91"/>
      <c r="AB28" s="3">
        <v>7.9</v>
      </c>
      <c r="AC28" s="92">
        <v>8</v>
      </c>
      <c r="AD28" s="67"/>
      <c r="AE28" s="91"/>
      <c r="AF28" s="4">
        <v>8.1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11.5</v>
      </c>
      <c r="K32" s="91"/>
      <c r="L32" s="116">
        <v>11.5</v>
      </c>
      <c r="M32" s="91"/>
      <c r="N32" s="116">
        <v>11.5</v>
      </c>
      <c r="O32" s="91"/>
      <c r="P32" s="116">
        <v>11.5</v>
      </c>
      <c r="Q32" s="67"/>
      <c r="R32" s="91"/>
      <c r="S32" s="116">
        <v>11.5</v>
      </c>
      <c r="T32" s="91"/>
      <c r="U32" s="116">
        <v>13</v>
      </c>
      <c r="V32" s="91"/>
      <c r="W32" s="116">
        <v>13</v>
      </c>
      <c r="X32" s="67"/>
      <c r="Y32" s="67"/>
      <c r="Z32" s="67"/>
      <c r="AA32" s="91"/>
      <c r="AB32" s="3">
        <v>13</v>
      </c>
      <c r="AC32" s="92">
        <v>13</v>
      </c>
      <c r="AD32" s="67"/>
      <c r="AE32" s="91"/>
      <c r="AF32" s="4">
        <v>13</v>
      </c>
    </row>
    <row r="33" spans="5:32" ht="13.15" customHeight="1" x14ac:dyDescent="0.25">
      <c r="E33" s="97" t="s">
        <v>44</v>
      </c>
      <c r="F33" s="67"/>
      <c r="G33" s="67"/>
      <c r="H33" s="67"/>
      <c r="I33" s="94"/>
      <c r="J33" s="119">
        <v>10.7</v>
      </c>
      <c r="K33" s="91"/>
      <c r="L33" s="119">
        <v>10.8</v>
      </c>
      <c r="M33" s="91"/>
      <c r="N33" s="119">
        <v>10.9</v>
      </c>
      <c r="O33" s="91"/>
      <c r="P33" s="119">
        <v>11</v>
      </c>
      <c r="Q33" s="67"/>
      <c r="R33" s="91"/>
      <c r="S33" s="119">
        <v>11.1</v>
      </c>
      <c r="T33" s="91"/>
      <c r="U33" s="119">
        <v>7.3</v>
      </c>
      <c r="V33" s="91"/>
      <c r="W33" s="119">
        <v>7.3</v>
      </c>
      <c r="X33" s="67"/>
      <c r="Y33" s="67"/>
      <c r="Z33" s="67"/>
      <c r="AA33" s="91"/>
      <c r="AB33" s="9">
        <v>7.4</v>
      </c>
      <c r="AC33" s="98">
        <v>7.5</v>
      </c>
      <c r="AD33" s="67"/>
      <c r="AE33" s="91"/>
      <c r="AF33" s="10">
        <v>7.6</v>
      </c>
    </row>
    <row r="34" spans="5:32" ht="20.25" customHeight="1" x14ac:dyDescent="0.25">
      <c r="E34" s="93" t="s">
        <v>948</v>
      </c>
      <c r="F34" s="67"/>
      <c r="G34" s="67"/>
      <c r="H34" s="67"/>
      <c r="I34" s="94"/>
      <c r="J34" s="117">
        <v>0.5</v>
      </c>
      <c r="K34" s="91"/>
      <c r="L34" s="117">
        <v>0.5</v>
      </c>
      <c r="M34" s="91"/>
      <c r="N34" s="117">
        <v>0.5</v>
      </c>
      <c r="O34" s="91"/>
      <c r="P34" s="117">
        <v>0.6</v>
      </c>
      <c r="Q34" s="67"/>
      <c r="R34" s="91"/>
      <c r="S34" s="117">
        <v>0.6</v>
      </c>
      <c r="T34" s="91"/>
      <c r="U34" s="117">
        <v>0.4</v>
      </c>
      <c r="V34" s="91"/>
      <c r="W34" s="117">
        <v>0.4</v>
      </c>
      <c r="X34" s="67"/>
      <c r="Y34" s="67"/>
      <c r="Z34" s="67"/>
      <c r="AA34" s="91"/>
      <c r="AB34" s="5">
        <v>0.4</v>
      </c>
      <c r="AC34" s="95">
        <v>0.4</v>
      </c>
      <c r="AD34" s="67"/>
      <c r="AE34" s="91"/>
      <c r="AF34" s="6">
        <v>0.4</v>
      </c>
    </row>
    <row r="35" spans="5:32" ht="20.25" customHeight="1" x14ac:dyDescent="0.25">
      <c r="E35" s="93" t="s">
        <v>949</v>
      </c>
      <c r="F35" s="67"/>
      <c r="G35" s="67"/>
      <c r="H35" s="67"/>
      <c r="I35" s="94"/>
      <c r="J35" s="117" t="s">
        <v>1216</v>
      </c>
      <c r="K35" s="91"/>
      <c r="L35" s="117" t="s">
        <v>1216</v>
      </c>
      <c r="M35" s="91"/>
      <c r="N35" s="117" t="s">
        <v>1216</v>
      </c>
      <c r="O35" s="91"/>
      <c r="P35" s="117" t="s">
        <v>1216</v>
      </c>
      <c r="Q35" s="67"/>
      <c r="R35" s="91"/>
      <c r="S35" s="117" t="s">
        <v>1216</v>
      </c>
      <c r="T35" s="91"/>
      <c r="U35" s="117" t="s">
        <v>1216</v>
      </c>
      <c r="V35" s="91"/>
      <c r="W35" s="117" t="s">
        <v>1216</v>
      </c>
      <c r="X35" s="67"/>
      <c r="Y35" s="67"/>
      <c r="Z35" s="67"/>
      <c r="AA35" s="91"/>
      <c r="AB35" s="5" t="s">
        <v>1216</v>
      </c>
      <c r="AC35" s="95" t="s">
        <v>1216</v>
      </c>
      <c r="AD35" s="67"/>
      <c r="AE35" s="91"/>
      <c r="AF35" s="6" t="s">
        <v>1216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0.2</v>
      </c>
      <c r="K40" s="91"/>
      <c r="L40" s="116">
        <v>0.2</v>
      </c>
      <c r="M40" s="91"/>
      <c r="N40" s="116">
        <v>0.2</v>
      </c>
      <c r="O40" s="91"/>
      <c r="P40" s="116">
        <v>0.2</v>
      </c>
      <c r="Q40" s="67"/>
      <c r="R40" s="91"/>
      <c r="S40" s="116">
        <v>0.2</v>
      </c>
      <c r="T40" s="91"/>
      <c r="U40" s="116">
        <v>0.2</v>
      </c>
      <c r="V40" s="91"/>
      <c r="W40" s="116">
        <v>0.2</v>
      </c>
      <c r="X40" s="67"/>
      <c r="Y40" s="67"/>
      <c r="Z40" s="67"/>
      <c r="AA40" s="91"/>
      <c r="AB40" s="3">
        <v>0.2</v>
      </c>
      <c r="AC40" s="92">
        <v>0.2</v>
      </c>
      <c r="AD40" s="67"/>
      <c r="AE40" s="91"/>
      <c r="AF40" s="4">
        <v>0.2</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f>J43</f>
        <v>15</v>
      </c>
      <c r="M43" s="103"/>
      <c r="N43" s="102">
        <f>J43</f>
        <v>15</v>
      </c>
      <c r="O43" s="103"/>
      <c r="P43" s="102">
        <f>J43</f>
        <v>15</v>
      </c>
      <c r="Q43" s="100"/>
      <c r="R43" s="103"/>
      <c r="S43" s="102">
        <f>J43</f>
        <v>15</v>
      </c>
      <c r="T43" s="103"/>
      <c r="U43" s="113">
        <f>J43</f>
        <v>15</v>
      </c>
      <c r="V43" s="114"/>
      <c r="W43" s="102">
        <f>J43</f>
        <v>15</v>
      </c>
      <c r="X43" s="100"/>
      <c r="Y43" s="100"/>
      <c r="Z43" s="100"/>
      <c r="AA43" s="103"/>
      <c r="AB43" s="18">
        <f>J43</f>
        <v>15</v>
      </c>
      <c r="AC43" s="102">
        <f>J43</f>
        <v>15</v>
      </c>
      <c r="AD43" s="100"/>
      <c r="AE43" s="103"/>
      <c r="AF43" s="19">
        <f>J43</f>
        <v>15</v>
      </c>
    </row>
    <row r="44" spans="5:32" ht="22.5" customHeight="1" x14ac:dyDescent="0.25">
      <c r="E44" s="99" t="s">
        <v>85</v>
      </c>
      <c r="F44" s="100"/>
      <c r="G44" s="100"/>
      <c r="H44" s="100"/>
      <c r="I44" s="101"/>
      <c r="J44" s="102">
        <v>7.5</v>
      </c>
      <c r="K44" s="103"/>
      <c r="L44" s="102">
        <f>J44</f>
        <v>7.5</v>
      </c>
      <c r="M44" s="103"/>
      <c r="N44" s="102">
        <f>J44</f>
        <v>7.5</v>
      </c>
      <c r="O44" s="103"/>
      <c r="P44" s="102">
        <f>J44</f>
        <v>7.5</v>
      </c>
      <c r="Q44" s="100"/>
      <c r="R44" s="103"/>
      <c r="S44" s="102">
        <f>J44</f>
        <v>7.5</v>
      </c>
      <c r="T44" s="103"/>
      <c r="U44" s="102">
        <f>J44</f>
        <v>7.5</v>
      </c>
      <c r="V44" s="103"/>
      <c r="W44" s="102">
        <f>J44</f>
        <v>7.5</v>
      </c>
      <c r="X44" s="100"/>
      <c r="Y44" s="100"/>
      <c r="Z44" s="100"/>
      <c r="AA44" s="103"/>
      <c r="AB44" s="18">
        <f>J44</f>
        <v>7.5</v>
      </c>
      <c r="AC44" s="102">
        <f>J44</f>
        <v>7.5</v>
      </c>
      <c r="AD44" s="100"/>
      <c r="AE44" s="103"/>
      <c r="AF44" s="19">
        <f>J44</f>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npa6tcnqgPVqmCXBYTooPVF5Sm5vG2zdzoxk0WwYyiCBuCCeemSjBm6vPMGCx4m97WyN6RnyuJdOtUsRIlkzg==" saltValue="9idFjD4xNP+ICoGRHY76R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AA1B9B59-645B-43C0-B1C0-D7BD03CB2241}"/>
    <hyperlink ref="E53" location="INDEX!A1" display="Return to Index" xr:uid="{1C057FA4-1CBA-438B-A77F-3741D7FDD4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CLER - Clermont (66/22kV)</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1217</v>
      </c>
      <c r="J3" s="69"/>
      <c r="K3" s="69"/>
      <c r="L3" s="69"/>
      <c r="M3" s="69"/>
      <c r="N3" s="69"/>
      <c r="O3" s="69"/>
      <c r="P3" s="69"/>
      <c r="Q3" s="69"/>
      <c r="R3" s="69"/>
      <c r="S3" s="69"/>
      <c r="V3" s="71" t="s">
        <v>929</v>
      </c>
      <c r="W3" s="69"/>
      <c r="Y3" s="72" t="s">
        <v>1218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1220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v>
      </c>
      <c r="K26" s="91"/>
      <c r="L26" s="116">
        <v>8</v>
      </c>
      <c r="M26" s="91"/>
      <c r="N26" s="116">
        <v>8</v>
      </c>
      <c r="O26" s="91"/>
      <c r="P26" s="116">
        <v>8</v>
      </c>
      <c r="Q26" s="67"/>
      <c r="R26" s="91"/>
      <c r="S26" s="116">
        <v>8</v>
      </c>
      <c r="T26" s="91"/>
      <c r="U26" s="116">
        <v>8.6999999999999993</v>
      </c>
      <c r="V26" s="91"/>
      <c r="W26" s="116">
        <v>8.6999999999999993</v>
      </c>
      <c r="X26" s="67"/>
      <c r="Y26" s="67"/>
      <c r="Z26" s="67"/>
      <c r="AA26" s="91"/>
      <c r="AB26" s="3">
        <v>8.6999999999999993</v>
      </c>
      <c r="AC26" s="92">
        <v>8.6999999999999993</v>
      </c>
      <c r="AD26" s="67"/>
      <c r="AE26" s="91"/>
      <c r="AF26" s="4">
        <v>8.6999999999999993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4.3</v>
      </c>
      <c r="K28" s="91"/>
      <c r="L28" s="116">
        <v>4.3</v>
      </c>
      <c r="M28" s="91"/>
      <c r="N28" s="116">
        <v>4.3</v>
      </c>
      <c r="O28" s="91"/>
      <c r="P28" s="116">
        <v>4.4000000000000004</v>
      </c>
      <c r="Q28" s="67"/>
      <c r="R28" s="91"/>
      <c r="S28" s="116">
        <v>4.4000000000000004</v>
      </c>
      <c r="T28" s="91"/>
      <c r="U28" s="116">
        <v>3.6</v>
      </c>
      <c r="V28" s="91"/>
      <c r="W28" s="116">
        <v>3.6</v>
      </c>
      <c r="X28" s="67"/>
      <c r="Y28" s="67"/>
      <c r="Z28" s="67"/>
      <c r="AA28" s="91"/>
      <c r="AB28" s="3">
        <v>3.7</v>
      </c>
      <c r="AC28" s="92">
        <v>3.7</v>
      </c>
      <c r="AD28" s="67"/>
      <c r="AE28" s="91"/>
      <c r="AF28" s="4">
        <v>3.7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0.996</v>
      </c>
      <c r="K31" s="91"/>
      <c r="L31" s="118">
        <v>0.996</v>
      </c>
      <c r="M31" s="91"/>
      <c r="N31" s="118">
        <v>0.996</v>
      </c>
      <c r="O31" s="91"/>
      <c r="P31" s="118">
        <v>0.996</v>
      </c>
      <c r="Q31" s="67"/>
      <c r="R31" s="91"/>
      <c r="S31" s="118">
        <v>0.996</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4.4000000000000004</v>
      </c>
      <c r="K32" s="91"/>
      <c r="L32" s="116">
        <v>4.4000000000000004</v>
      </c>
      <c r="M32" s="91"/>
      <c r="N32" s="116">
        <v>4.4000000000000004</v>
      </c>
      <c r="O32" s="91"/>
      <c r="P32" s="116">
        <v>4.4000000000000004</v>
      </c>
      <c r="Q32" s="67"/>
      <c r="R32" s="91"/>
      <c r="S32" s="116">
        <v>4.4000000000000004</v>
      </c>
      <c r="T32" s="91"/>
      <c r="U32" s="116">
        <v>4.5</v>
      </c>
      <c r="V32" s="91"/>
      <c r="W32" s="116">
        <v>4.5</v>
      </c>
      <c r="X32" s="67"/>
      <c r="Y32" s="67"/>
      <c r="Z32" s="67"/>
      <c r="AA32" s="91"/>
      <c r="AB32" s="3">
        <v>4.5</v>
      </c>
      <c r="AC32" s="92">
        <v>4.5</v>
      </c>
      <c r="AD32" s="67"/>
      <c r="AE32" s="91"/>
      <c r="AF32" s="4">
        <v>4.5</v>
      </c>
    </row>
    <row r="33" spans="5:32" ht="13.15" customHeight="1" x14ac:dyDescent="0.25">
      <c r="E33" s="97" t="s">
        <v>44</v>
      </c>
      <c r="F33" s="67"/>
      <c r="G33" s="67"/>
      <c r="H33" s="67"/>
      <c r="I33" s="94"/>
      <c r="J33" s="119">
        <v>3.9</v>
      </c>
      <c r="K33" s="91"/>
      <c r="L33" s="119">
        <v>3.9</v>
      </c>
      <c r="M33" s="91"/>
      <c r="N33" s="119">
        <v>3.9</v>
      </c>
      <c r="O33" s="91"/>
      <c r="P33" s="119">
        <v>4</v>
      </c>
      <c r="Q33" s="67"/>
      <c r="R33" s="91"/>
      <c r="S33" s="119">
        <v>4</v>
      </c>
      <c r="T33" s="91"/>
      <c r="U33" s="119">
        <v>3.5</v>
      </c>
      <c r="V33" s="91"/>
      <c r="W33" s="119">
        <v>3.5</v>
      </c>
      <c r="X33" s="67"/>
      <c r="Y33" s="67"/>
      <c r="Z33" s="67"/>
      <c r="AA33" s="91"/>
      <c r="AB33" s="9">
        <v>3.6</v>
      </c>
      <c r="AC33" s="98">
        <v>3.6</v>
      </c>
      <c r="AD33" s="67"/>
      <c r="AE33" s="91"/>
      <c r="AF33" s="10">
        <v>3.6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1221</v>
      </c>
      <c r="K35" s="91"/>
      <c r="L35" s="117" t="s">
        <v>1221</v>
      </c>
      <c r="M35" s="91"/>
      <c r="N35" s="117" t="s">
        <v>1221</v>
      </c>
      <c r="O35" s="91"/>
      <c r="P35" s="117" t="s">
        <v>1221</v>
      </c>
      <c r="Q35" s="67"/>
      <c r="R35" s="91"/>
      <c r="S35" s="117" t="s">
        <v>1221</v>
      </c>
      <c r="T35" s="91"/>
      <c r="U35" s="117" t="s">
        <v>1221</v>
      </c>
      <c r="V35" s="91"/>
      <c r="W35" s="117" t="s">
        <v>1221</v>
      </c>
      <c r="X35" s="67"/>
      <c r="Y35" s="67"/>
      <c r="Z35" s="67"/>
      <c r="AA35" s="91"/>
      <c r="AB35" s="5" t="s">
        <v>1221</v>
      </c>
      <c r="AC35" s="95" t="s">
        <v>1221</v>
      </c>
      <c r="AD35" s="67"/>
      <c r="AE35" s="91"/>
      <c r="AF35" s="6" t="s">
        <v>1221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0.6</v>
      </c>
      <c r="K39" s="91"/>
      <c r="L39" s="116">
        <v>0.6</v>
      </c>
      <c r="M39" s="91"/>
      <c r="N39" s="116">
        <v>0.6</v>
      </c>
      <c r="O39" s="91"/>
      <c r="P39" s="116">
        <v>0.6</v>
      </c>
      <c r="Q39" s="67"/>
      <c r="R39" s="91"/>
      <c r="S39" s="116">
        <v>0.6</v>
      </c>
      <c r="T39" s="91"/>
      <c r="U39" s="116">
        <v>0.6</v>
      </c>
      <c r="V39" s="91"/>
      <c r="W39" s="116">
        <v>0.6</v>
      </c>
      <c r="X39" s="67"/>
      <c r="Y39" s="67"/>
      <c r="Z39" s="67"/>
      <c r="AA39" s="91"/>
      <c r="AB39" s="3">
        <v>0.6</v>
      </c>
      <c r="AC39" s="92">
        <v>0.6</v>
      </c>
      <c r="AD39" s="67"/>
      <c r="AE39" s="91"/>
      <c r="AF39" s="4">
        <v>0.6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32</v>
      </c>
      <c r="K43" s="103"/>
      <c r="L43" s="102">
        <f>J43</f>
        <v>32</v>
      </c>
      <c r="M43" s="103"/>
      <c r="N43" s="102">
        <f>J43</f>
        <v>32</v>
      </c>
      <c r="O43" s="103"/>
      <c r="P43" s="102">
        <f>J43</f>
        <v>32</v>
      </c>
      <c r="Q43" s="100"/>
      <c r="R43" s="103"/>
      <c r="S43" s="102">
        <f>J43</f>
        <v>32</v>
      </c>
      <c r="T43" s="103"/>
      <c r="U43" s="113">
        <f>J43</f>
        <v>32</v>
      </c>
      <c r="V43" s="114"/>
      <c r="W43" s="102">
        <f>J43</f>
        <v>32</v>
      </c>
      <c r="X43" s="100"/>
      <c r="Y43" s="100"/>
      <c r="Z43" s="100"/>
      <c r="AA43" s="103"/>
      <c r="AB43" s="18">
        <f>J43</f>
        <v>32</v>
      </c>
      <c r="AC43" s="102">
        <f>J43</f>
        <v>32</v>
      </c>
      <c r="AD43" s="100"/>
      <c r="AE43" s="103"/>
      <c r="AF43" s="19">
        <f>J43</f>
        <v>32</v>
      </c>
    </row>
    <row r="44" spans="5:32" ht="22.5" customHeight="1" x14ac:dyDescent="0.25">
      <c r="E44" s="99" t="s">
        <v>85</v>
      </c>
      <c r="F44" s="100"/>
      <c r="G44" s="100"/>
      <c r="H44" s="100"/>
      <c r="I44" s="101"/>
      <c r="J44" s="102">
        <v>16</v>
      </c>
      <c r="K44" s="103"/>
      <c r="L44" s="102">
        <f>J44</f>
        <v>16</v>
      </c>
      <c r="M44" s="103"/>
      <c r="N44" s="102">
        <f>J44</f>
        <v>16</v>
      </c>
      <c r="O44" s="103"/>
      <c r="P44" s="102">
        <f>J44</f>
        <v>16</v>
      </c>
      <c r="Q44" s="100"/>
      <c r="R44" s="103"/>
      <c r="S44" s="102">
        <f>J44</f>
        <v>16</v>
      </c>
      <c r="T44" s="103"/>
      <c r="U44" s="102">
        <f>J44</f>
        <v>16</v>
      </c>
      <c r="V44" s="103"/>
      <c r="W44" s="102">
        <f>J44</f>
        <v>16</v>
      </c>
      <c r="X44" s="100"/>
      <c r="Y44" s="100"/>
      <c r="Z44" s="100"/>
      <c r="AA44" s="103"/>
      <c r="AB44" s="18">
        <f>J44</f>
        <v>16</v>
      </c>
      <c r="AC44" s="102">
        <f>J44</f>
        <v>16</v>
      </c>
      <c r="AD44" s="100"/>
      <c r="AE44" s="103"/>
      <c r="AF44" s="19">
        <f>J44</f>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UO51FLVdutAf7F24vh/iyjZoyyFPPedNUsJqnlLUefQ0sxh1s4zkx2KgAQUEKRm06LB98jJX46mGWFIFPs6Uw==" saltValue="rGvLhaLeO0VO3amA3/h6B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6D40F00-E5F1-46AC-8F02-FEEDA0463794}"/>
    <hyperlink ref="E53" location="INDEX!A1" display="Return to Index" xr:uid="{1A90CB69-929C-4043-86A4-80590D8A1D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CLIF - Clifton (33/11kV)</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1222</v>
      </c>
      <c r="J3" s="69"/>
      <c r="K3" s="69"/>
      <c r="L3" s="69"/>
      <c r="M3" s="69"/>
      <c r="N3" s="69"/>
      <c r="O3" s="69"/>
      <c r="P3" s="69"/>
      <c r="Q3" s="69"/>
      <c r="R3" s="69"/>
      <c r="S3" s="69"/>
      <c r="V3" s="71" t="s">
        <v>929</v>
      </c>
      <c r="W3" s="69"/>
      <c r="Y3" s="72" t="s">
        <v>1223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70.400000000000006</v>
      </c>
      <c r="K26" s="91"/>
      <c r="L26" s="116">
        <v>70.400000000000006</v>
      </c>
      <c r="M26" s="91"/>
      <c r="N26" s="116">
        <v>70.400000000000006</v>
      </c>
      <c r="O26" s="91"/>
      <c r="P26" s="116">
        <v>70.400000000000006</v>
      </c>
      <c r="Q26" s="67"/>
      <c r="R26" s="91"/>
      <c r="S26" s="116">
        <v>70.400000000000006</v>
      </c>
      <c r="T26" s="91"/>
      <c r="U26" s="116">
        <v>74.8</v>
      </c>
      <c r="V26" s="91"/>
      <c r="W26" s="116">
        <v>74.8</v>
      </c>
      <c r="X26" s="67"/>
      <c r="Y26" s="67"/>
      <c r="Z26" s="67"/>
      <c r="AA26" s="91"/>
      <c r="AB26" s="3">
        <v>74.8</v>
      </c>
      <c r="AC26" s="92">
        <v>74.8</v>
      </c>
      <c r="AD26" s="67"/>
      <c r="AE26" s="91"/>
      <c r="AF26" s="4">
        <v>74.8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15.1</v>
      </c>
      <c r="M28" s="91"/>
      <c r="N28" s="116">
        <v>15.2</v>
      </c>
      <c r="O28" s="91"/>
      <c r="P28" s="116">
        <v>15.2</v>
      </c>
      <c r="Q28" s="67"/>
      <c r="R28" s="91"/>
      <c r="S28" s="116">
        <v>15.2</v>
      </c>
      <c r="T28" s="91"/>
      <c r="U28" s="116">
        <v>9</v>
      </c>
      <c r="V28" s="91"/>
      <c r="W28" s="116">
        <v>8.9</v>
      </c>
      <c r="X28" s="67"/>
      <c r="Y28" s="67"/>
      <c r="Z28" s="67"/>
      <c r="AA28" s="91"/>
      <c r="AB28" s="3">
        <v>9.1</v>
      </c>
      <c r="AC28" s="92">
        <v>9</v>
      </c>
      <c r="AD28" s="67"/>
      <c r="AE28" s="91"/>
      <c r="AF28" s="4">
        <v>9.1999999999999993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0.999</v>
      </c>
      <c r="O31" s="91"/>
      <c r="P31" s="118">
        <v>0.999</v>
      </c>
      <c r="Q31" s="67"/>
      <c r="R31" s="91"/>
      <c r="S31" s="118">
        <v>0.999</v>
      </c>
      <c r="T31" s="91"/>
      <c r="U31" s="118">
        <v>0.97599999999999998</v>
      </c>
      <c r="V31" s="91"/>
      <c r="W31" s="118">
        <v>0.94799999999999995</v>
      </c>
      <c r="X31" s="67"/>
      <c r="Y31" s="67"/>
      <c r="Z31" s="67"/>
      <c r="AA31" s="91"/>
      <c r="AB31" s="7">
        <v>0.97599999999999998</v>
      </c>
      <c r="AC31" s="96">
        <v>0.94799999999999995</v>
      </c>
      <c r="AD31" s="67"/>
      <c r="AE31" s="91"/>
      <c r="AF31" s="8">
        <v>0.97599999999999998</v>
      </c>
    </row>
    <row r="32" spans="4:32" ht="13.15" customHeight="1" x14ac:dyDescent="0.25">
      <c r="E32" s="93" t="s">
        <v>40</v>
      </c>
      <c r="F32" s="67"/>
      <c r="G32" s="67"/>
      <c r="H32" s="67"/>
      <c r="I32" s="94"/>
      <c r="J32" s="116">
        <v>37.4</v>
      </c>
      <c r="K32" s="91"/>
      <c r="L32" s="116">
        <v>37.4</v>
      </c>
      <c r="M32" s="91"/>
      <c r="N32" s="116">
        <v>37.4</v>
      </c>
      <c r="O32" s="91"/>
      <c r="P32" s="116">
        <v>37.4</v>
      </c>
      <c r="Q32" s="67"/>
      <c r="R32" s="91"/>
      <c r="S32" s="116">
        <v>37.4</v>
      </c>
      <c r="T32" s="91"/>
      <c r="U32" s="116">
        <v>37.4</v>
      </c>
      <c r="V32" s="91"/>
      <c r="W32" s="116">
        <v>37.4</v>
      </c>
      <c r="X32" s="67"/>
      <c r="Y32" s="67"/>
      <c r="Z32" s="67"/>
      <c r="AA32" s="91"/>
      <c r="AB32" s="3">
        <v>37.4</v>
      </c>
      <c r="AC32" s="92">
        <v>37.4</v>
      </c>
      <c r="AD32" s="67"/>
      <c r="AE32" s="91"/>
      <c r="AF32" s="4">
        <v>37.4</v>
      </c>
    </row>
    <row r="33" spans="5:32" ht="13.15" customHeight="1" x14ac:dyDescent="0.25">
      <c r="E33" s="97" t="s">
        <v>44</v>
      </c>
      <c r="F33" s="67"/>
      <c r="G33" s="67"/>
      <c r="H33" s="67"/>
      <c r="I33" s="94"/>
      <c r="J33" s="119">
        <v>14</v>
      </c>
      <c r="K33" s="91"/>
      <c r="L33" s="119">
        <v>14.1</v>
      </c>
      <c r="M33" s="91"/>
      <c r="N33" s="119">
        <v>14.1</v>
      </c>
      <c r="O33" s="91"/>
      <c r="P33" s="119">
        <v>14.2</v>
      </c>
      <c r="Q33" s="67"/>
      <c r="R33" s="91"/>
      <c r="S33" s="119">
        <v>14.2</v>
      </c>
      <c r="T33" s="91"/>
      <c r="U33" s="119">
        <v>8.8000000000000007</v>
      </c>
      <c r="V33" s="91"/>
      <c r="W33" s="119">
        <v>8.8000000000000007</v>
      </c>
      <c r="X33" s="67"/>
      <c r="Y33" s="67"/>
      <c r="Z33" s="67"/>
      <c r="AA33" s="91"/>
      <c r="AB33" s="9">
        <v>8.9</v>
      </c>
      <c r="AC33" s="98">
        <v>8.9</v>
      </c>
      <c r="AD33" s="67"/>
      <c r="AE33" s="91"/>
      <c r="AF33" s="10">
        <v>9</v>
      </c>
    </row>
    <row r="34" spans="5:32"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0.4</v>
      </c>
      <c r="V34" s="91"/>
      <c r="W34" s="117">
        <v>0.4</v>
      </c>
      <c r="X34" s="67"/>
      <c r="Y34" s="67"/>
      <c r="Z34" s="67"/>
      <c r="AA34" s="91"/>
      <c r="AB34" s="5">
        <v>0.4</v>
      </c>
      <c r="AC34" s="95">
        <v>0.4</v>
      </c>
      <c r="AD34" s="67"/>
      <c r="AE34" s="91"/>
      <c r="AF34" s="6">
        <v>0.5</v>
      </c>
    </row>
    <row r="35" spans="5:32" ht="20.25" customHeight="1" x14ac:dyDescent="0.25">
      <c r="E35" s="93" t="s">
        <v>949</v>
      </c>
      <c r="F35" s="67"/>
      <c r="G35" s="67"/>
      <c r="H35" s="67"/>
      <c r="I35" s="94"/>
      <c r="J35" s="117" t="s">
        <v>1227</v>
      </c>
      <c r="K35" s="91"/>
      <c r="L35" s="117" t="s">
        <v>1227</v>
      </c>
      <c r="M35" s="91"/>
      <c r="N35" s="117" t="s">
        <v>1227</v>
      </c>
      <c r="O35" s="91"/>
      <c r="P35" s="117" t="s">
        <v>1227</v>
      </c>
      <c r="Q35" s="67"/>
      <c r="R35" s="91"/>
      <c r="S35" s="117" t="s">
        <v>1227</v>
      </c>
      <c r="T35" s="91"/>
      <c r="U35" s="117" t="s">
        <v>1227</v>
      </c>
      <c r="V35" s="91"/>
      <c r="W35" s="117" t="s">
        <v>1227</v>
      </c>
      <c r="X35" s="67"/>
      <c r="Y35" s="67"/>
      <c r="Z35" s="67"/>
      <c r="AA35" s="91"/>
      <c r="AB35" s="5" t="s">
        <v>1227</v>
      </c>
      <c r="AC35" s="95" t="s">
        <v>1227</v>
      </c>
      <c r="AD35" s="67"/>
      <c r="AE35" s="91"/>
      <c r="AF35" s="6" t="s">
        <v>1227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v>
      </c>
      <c r="K39" s="91"/>
      <c r="L39" s="116">
        <v>3</v>
      </c>
      <c r="M39" s="91"/>
      <c r="N39" s="116">
        <v>3</v>
      </c>
      <c r="O39" s="91"/>
      <c r="P39" s="116">
        <v>3</v>
      </c>
      <c r="Q39" s="67"/>
      <c r="R39" s="91"/>
      <c r="S39" s="116">
        <v>3</v>
      </c>
      <c r="T39" s="91"/>
      <c r="U39" s="116">
        <v>3</v>
      </c>
      <c r="V39" s="91"/>
      <c r="W39" s="116">
        <v>3</v>
      </c>
      <c r="X39" s="67"/>
      <c r="Y39" s="67"/>
      <c r="Z39" s="67"/>
      <c r="AA39" s="91"/>
      <c r="AB39" s="3">
        <v>3</v>
      </c>
      <c r="AC39" s="92">
        <v>3</v>
      </c>
      <c r="AD39" s="67"/>
      <c r="AE39" s="91"/>
      <c r="AF39" s="4">
        <v>3</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32</v>
      </c>
      <c r="K43" s="103"/>
      <c r="L43" s="102">
        <v>32</v>
      </c>
      <c r="M43" s="103"/>
      <c r="N43" s="102">
        <v>32</v>
      </c>
      <c r="O43" s="103"/>
      <c r="P43" s="102">
        <v>32</v>
      </c>
      <c r="Q43" s="100"/>
      <c r="R43" s="103"/>
      <c r="S43" s="102">
        <v>32</v>
      </c>
      <c r="T43" s="103"/>
      <c r="U43" s="113">
        <v>32</v>
      </c>
      <c r="V43" s="114"/>
      <c r="W43" s="102">
        <v>32</v>
      </c>
      <c r="X43" s="100"/>
      <c r="Y43" s="100"/>
      <c r="Z43" s="100"/>
      <c r="AA43" s="103"/>
      <c r="AB43" s="18">
        <v>32</v>
      </c>
      <c r="AC43" s="102">
        <v>32</v>
      </c>
      <c r="AD43" s="100"/>
      <c r="AE43" s="103"/>
      <c r="AF43" s="19">
        <v>32</v>
      </c>
    </row>
    <row r="44" spans="5:32" ht="22.5" customHeight="1" x14ac:dyDescent="0.25">
      <c r="E44" s="99" t="s">
        <v>85</v>
      </c>
      <c r="F44" s="100"/>
      <c r="G44" s="100"/>
      <c r="H44" s="100"/>
      <c r="I44" s="101"/>
      <c r="J44" s="102">
        <v>16</v>
      </c>
      <c r="K44" s="103"/>
      <c r="L44" s="102">
        <v>16</v>
      </c>
      <c r="M44" s="103"/>
      <c r="N44" s="102">
        <v>16</v>
      </c>
      <c r="O44" s="103"/>
      <c r="P44" s="102">
        <v>16</v>
      </c>
      <c r="Q44" s="100"/>
      <c r="R44" s="103"/>
      <c r="S44" s="102">
        <v>16</v>
      </c>
      <c r="T44" s="103"/>
      <c r="U44" s="102">
        <v>16</v>
      </c>
      <c r="V44" s="103"/>
      <c r="W44" s="102">
        <v>16</v>
      </c>
      <c r="X44" s="100"/>
      <c r="Y44" s="100"/>
      <c r="Z44" s="100"/>
      <c r="AA44" s="103"/>
      <c r="AB44" s="18">
        <v>16</v>
      </c>
      <c r="AC44" s="102">
        <v>16</v>
      </c>
      <c r="AD44" s="100"/>
      <c r="AE44" s="103"/>
      <c r="AF44" s="19">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t8jBA1IqcRYgWzqKx9cluOBLa35orsMRFAxFakIiNj3TyRr3+QrIdUtmrA7BvAJxkMRrM9oKQvxCLvt2fC/FYg==" saltValue="j0ZOuh75CmrVOcqy2+ptO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61129C8-1184-47E1-A6F7-1D6E9F5571AB}"/>
    <hyperlink ref="E53" location="INDEX!A1" display="Return to Index" xr:uid="{2FCC5416-5466-4AC8-9F88-19093FC889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CLIN - Clinton (66/11kV)</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1:AJ53"/>
  <sheetViews>
    <sheetView showGridLines="0" topLeftCell="A13" workbookViewId="0">
      <selection activeCell="AN27" sqref="AN2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1228</v>
      </c>
      <c r="J3" s="69"/>
      <c r="K3" s="69"/>
      <c r="L3" s="69"/>
      <c r="M3" s="69"/>
      <c r="N3" s="69"/>
      <c r="O3" s="69"/>
      <c r="P3" s="69"/>
      <c r="Q3" s="69"/>
      <c r="R3" s="69"/>
      <c r="S3" s="69"/>
      <c r="V3" s="71" t="s">
        <v>929</v>
      </c>
      <c r="W3" s="69"/>
      <c r="Y3" s="72" t="s">
        <v>1229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1230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1231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6.7</v>
      </c>
      <c r="K26" s="91"/>
      <c r="L26" s="116">
        <v>6.7</v>
      </c>
      <c r="M26" s="91"/>
      <c r="N26" s="116">
        <v>6.7</v>
      </c>
      <c r="O26" s="91"/>
      <c r="P26" s="116">
        <v>6.7</v>
      </c>
      <c r="Q26" s="67"/>
      <c r="R26" s="91"/>
      <c r="S26" s="116">
        <v>6.7</v>
      </c>
      <c r="T26" s="91"/>
      <c r="U26" s="116">
        <v>6.9</v>
      </c>
      <c r="V26" s="91"/>
      <c r="W26" s="116">
        <v>6.9</v>
      </c>
      <c r="X26" s="67"/>
      <c r="Y26" s="67"/>
      <c r="Z26" s="67"/>
      <c r="AA26" s="91"/>
      <c r="AB26" s="3">
        <v>6.9</v>
      </c>
      <c r="AC26" s="92">
        <v>6.9</v>
      </c>
      <c r="AD26" s="67"/>
      <c r="AE26" s="91"/>
      <c r="AF26" s="4">
        <v>6.9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v>
      </c>
      <c r="K28" s="91"/>
      <c r="L28" s="116">
        <v>4.0999999999999996</v>
      </c>
      <c r="M28" s="91"/>
      <c r="N28" s="116">
        <v>4.0999999999999996</v>
      </c>
      <c r="O28" s="91"/>
      <c r="P28" s="116">
        <v>4.0999999999999996</v>
      </c>
      <c r="Q28" s="67"/>
      <c r="R28" s="91"/>
      <c r="S28" s="116">
        <v>4.0999999999999996</v>
      </c>
      <c r="T28" s="91"/>
      <c r="U28" s="116">
        <v>2.2000000000000002</v>
      </c>
      <c r="V28" s="91"/>
      <c r="W28" s="116">
        <v>2.2000000000000002</v>
      </c>
      <c r="X28" s="67"/>
      <c r="Y28" s="67"/>
      <c r="Z28" s="67"/>
      <c r="AA28" s="91"/>
      <c r="AB28" s="3">
        <v>2.2999999999999998</v>
      </c>
      <c r="AC28" s="92">
        <v>2.2999999999999998</v>
      </c>
      <c r="AD28" s="67"/>
      <c r="AE28" s="91"/>
      <c r="AF28" s="4">
        <v>2.2999999999999998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0.97899999999999998</v>
      </c>
      <c r="K31" s="91"/>
      <c r="L31" s="118">
        <v>0.98199999999999998</v>
      </c>
      <c r="M31" s="91"/>
      <c r="N31" s="118">
        <v>0.98199999999999998</v>
      </c>
      <c r="O31" s="91"/>
      <c r="P31" s="118">
        <v>0.98199999999999998</v>
      </c>
      <c r="Q31" s="67"/>
      <c r="R31" s="91"/>
      <c r="S31" s="118">
        <v>0.98199999999999998</v>
      </c>
      <c r="T31" s="91"/>
      <c r="U31" s="118">
        <v>0.99099999999999999</v>
      </c>
      <c r="V31" s="91"/>
      <c r="W31" s="118">
        <v>0.99099999999999999</v>
      </c>
      <c r="X31" s="67"/>
      <c r="Y31" s="67"/>
      <c r="Z31" s="67"/>
      <c r="AA31" s="91"/>
      <c r="AB31" s="7">
        <v>0.98699999999999999</v>
      </c>
      <c r="AC31" s="96">
        <v>0.98699999999999999</v>
      </c>
      <c r="AD31" s="67"/>
      <c r="AE31" s="91"/>
      <c r="AF31" s="8">
        <v>0.98699999999999999</v>
      </c>
    </row>
    <row r="32" spans="4:32" ht="13.15" customHeight="1" x14ac:dyDescent="0.25">
      <c r="E32" s="93" t="s">
        <v>40</v>
      </c>
      <c r="F32" s="67"/>
      <c r="G32" s="67"/>
      <c r="H32" s="67"/>
      <c r="I32" s="94"/>
      <c r="J32" s="116">
        <v>3.4</v>
      </c>
      <c r="K32" s="91"/>
      <c r="L32" s="116">
        <v>3.4</v>
      </c>
      <c r="M32" s="91"/>
      <c r="N32" s="116">
        <v>3.4</v>
      </c>
      <c r="O32" s="91"/>
      <c r="P32" s="116">
        <v>3.4</v>
      </c>
      <c r="Q32" s="67"/>
      <c r="R32" s="91"/>
      <c r="S32" s="116">
        <v>3.4</v>
      </c>
      <c r="T32" s="91"/>
      <c r="U32" s="116">
        <v>3.4</v>
      </c>
      <c r="V32" s="91"/>
      <c r="W32" s="116">
        <v>3.4</v>
      </c>
      <c r="X32" s="67"/>
      <c r="Y32" s="67"/>
      <c r="Z32" s="67"/>
      <c r="AA32" s="91"/>
      <c r="AB32" s="3">
        <v>3.4</v>
      </c>
      <c r="AC32" s="92">
        <v>3.4</v>
      </c>
      <c r="AD32" s="67"/>
      <c r="AE32" s="91"/>
      <c r="AF32" s="4">
        <v>3.4</v>
      </c>
    </row>
    <row r="33" spans="5:32" ht="13.15" customHeight="1" x14ac:dyDescent="0.25">
      <c r="E33" s="97" t="s">
        <v>44</v>
      </c>
      <c r="F33" s="67"/>
      <c r="G33" s="67"/>
      <c r="H33" s="67"/>
      <c r="I33" s="94"/>
      <c r="J33" s="119">
        <v>3.8</v>
      </c>
      <c r="K33" s="91"/>
      <c r="L33" s="119">
        <v>3.9</v>
      </c>
      <c r="M33" s="91"/>
      <c r="N33" s="119">
        <v>3.9</v>
      </c>
      <c r="O33" s="91"/>
      <c r="P33" s="119">
        <v>3.9</v>
      </c>
      <c r="Q33" s="67"/>
      <c r="R33" s="91"/>
      <c r="S33" s="119">
        <v>3.9</v>
      </c>
      <c r="T33" s="91"/>
      <c r="U33" s="119">
        <v>2.1</v>
      </c>
      <c r="V33" s="91"/>
      <c r="W33" s="119">
        <v>2.1</v>
      </c>
      <c r="X33" s="67"/>
      <c r="Y33" s="67"/>
      <c r="Z33" s="67"/>
      <c r="AA33" s="91"/>
      <c r="AB33" s="9">
        <v>2.2000000000000002</v>
      </c>
      <c r="AC33" s="98">
        <v>2.2000000000000002</v>
      </c>
      <c r="AD33" s="67"/>
      <c r="AE33" s="91"/>
      <c r="AF33" s="10">
        <v>2.2000000000000002</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1232</v>
      </c>
      <c r="K35" s="91"/>
      <c r="L35" s="117" t="s">
        <v>1232</v>
      </c>
      <c r="M35" s="91"/>
      <c r="N35" s="117" t="s">
        <v>1232</v>
      </c>
      <c r="O35" s="91"/>
      <c r="P35" s="117" t="s">
        <v>1232</v>
      </c>
      <c r="Q35" s="67"/>
      <c r="R35" s="91"/>
      <c r="S35" s="117" t="s">
        <v>1232</v>
      </c>
      <c r="T35" s="91"/>
      <c r="U35" s="117" t="s">
        <v>1232</v>
      </c>
      <c r="V35" s="91"/>
      <c r="W35" s="117" t="s">
        <v>1232</v>
      </c>
      <c r="X35" s="67"/>
      <c r="Y35" s="67"/>
      <c r="Z35" s="67"/>
      <c r="AA35" s="91"/>
      <c r="AB35" s="5" t="s">
        <v>1232</v>
      </c>
      <c r="AC35" s="95" t="s">
        <v>1232</v>
      </c>
      <c r="AD35" s="67"/>
      <c r="AE35" s="91"/>
      <c r="AF35" s="6" t="s">
        <v>1232</v>
      </c>
    </row>
    <row r="36" spans="5:32" ht="13.15" customHeight="1" x14ac:dyDescent="0.25">
      <c r="E36" s="93" t="s">
        <v>56</v>
      </c>
      <c r="F36" s="67"/>
      <c r="G36" s="67"/>
      <c r="H36" s="67"/>
      <c r="I36" s="94"/>
      <c r="J36" s="116">
        <v>0.4</v>
      </c>
      <c r="K36" s="91"/>
      <c r="L36" s="116">
        <v>0.5</v>
      </c>
      <c r="M36" s="91"/>
      <c r="N36" s="116">
        <v>0.5</v>
      </c>
      <c r="O36" s="91"/>
      <c r="P36" s="116">
        <v>0.5</v>
      </c>
      <c r="Q36" s="67"/>
      <c r="R36" s="91"/>
      <c r="S36" s="116">
        <v>0.5</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1.7</v>
      </c>
      <c r="K39" s="91"/>
      <c r="L39" s="116">
        <v>1.7</v>
      </c>
      <c r="M39" s="91"/>
      <c r="N39" s="116">
        <v>1.7</v>
      </c>
      <c r="O39" s="91"/>
      <c r="P39" s="116">
        <v>1.7</v>
      </c>
      <c r="Q39" s="67"/>
      <c r="R39" s="91"/>
      <c r="S39" s="116">
        <v>1.7</v>
      </c>
      <c r="T39" s="91"/>
      <c r="U39" s="116">
        <v>1.7</v>
      </c>
      <c r="V39" s="91"/>
      <c r="W39" s="116">
        <v>1.7</v>
      </c>
      <c r="X39" s="67"/>
      <c r="Y39" s="67"/>
      <c r="Z39" s="67"/>
      <c r="AA39" s="91"/>
      <c r="AB39" s="3">
        <v>1.7</v>
      </c>
      <c r="AC39" s="92">
        <v>1.7</v>
      </c>
      <c r="AD39" s="67"/>
      <c r="AE39" s="91"/>
      <c r="AF39" s="4">
        <v>1.7</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5.15</v>
      </c>
      <c r="K43" s="121"/>
      <c r="L43" s="120">
        <v>5.15</v>
      </c>
      <c r="M43" s="121"/>
      <c r="N43" s="120">
        <v>5.15</v>
      </c>
      <c r="O43" s="121"/>
      <c r="P43" s="120">
        <v>5.15</v>
      </c>
      <c r="Q43" s="122"/>
      <c r="R43" s="121"/>
      <c r="S43" s="120">
        <v>5.15</v>
      </c>
      <c r="T43" s="121"/>
      <c r="U43" s="125">
        <v>5.15</v>
      </c>
      <c r="V43" s="126"/>
      <c r="W43" s="120">
        <v>5.15</v>
      </c>
      <c r="X43" s="122"/>
      <c r="Y43" s="122"/>
      <c r="Z43" s="122"/>
      <c r="AA43" s="121"/>
      <c r="AB43" s="23">
        <v>5.15</v>
      </c>
      <c r="AC43" s="120">
        <v>5.15</v>
      </c>
      <c r="AD43" s="122"/>
      <c r="AE43" s="121"/>
      <c r="AF43" s="24">
        <v>5.15</v>
      </c>
    </row>
    <row r="44" spans="5:32" ht="22.5" customHeight="1" x14ac:dyDescent="0.25">
      <c r="E44" s="99" t="s">
        <v>85</v>
      </c>
      <c r="F44" s="100"/>
      <c r="G44" s="100"/>
      <c r="H44" s="100"/>
      <c r="I44" s="101"/>
      <c r="J44" s="120">
        <v>2</v>
      </c>
      <c r="K44" s="121"/>
      <c r="L44" s="120">
        <v>2</v>
      </c>
      <c r="M44" s="121"/>
      <c r="N44" s="120">
        <v>2</v>
      </c>
      <c r="O44" s="121"/>
      <c r="P44" s="120">
        <v>2</v>
      </c>
      <c r="Q44" s="122"/>
      <c r="R44" s="121"/>
      <c r="S44" s="120">
        <v>2</v>
      </c>
      <c r="T44" s="121"/>
      <c r="U44" s="120">
        <v>2</v>
      </c>
      <c r="V44" s="121"/>
      <c r="W44" s="120">
        <v>2</v>
      </c>
      <c r="X44" s="122"/>
      <c r="Y44" s="122"/>
      <c r="Z44" s="122"/>
      <c r="AA44" s="121"/>
      <c r="AB44" s="23">
        <v>2</v>
      </c>
      <c r="AC44" s="120">
        <v>2</v>
      </c>
      <c r="AD44" s="122"/>
      <c r="AE44" s="121"/>
      <c r="AF44" s="24">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JsQmIu+X7877PCR2TN+F9AtwBhFYBa6izuTbGUL2aUrPg6ef/Mthc/FBp4iqfeIZ1OiXB3IrwHMPL/ODMV42Q==" saltValue="eJhcEURLuzzX9EwiXfqNJ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5111420-9CC3-4FD0-B44D-FFCD6C9C41DA}"/>
    <hyperlink ref="E53" location="INDEX!A1" display="Return to Index" xr:uid="{5AB48103-28DC-45EA-BCCD-E7456CF9647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CLON - Cloncurry (66/11kV)</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AJ53"/>
  <sheetViews>
    <sheetView showGridLines="0" topLeftCell="A11" zoomScaleNormal="100" workbookViewId="0">
      <selection activeCell="AN28" sqref="AN2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1233</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1234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1235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1236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7.5</v>
      </c>
      <c r="K26" s="91"/>
      <c r="L26" s="116">
        <v>7.5</v>
      </c>
      <c r="M26" s="91"/>
      <c r="N26" s="116">
        <v>7.5</v>
      </c>
      <c r="O26" s="91"/>
      <c r="P26" s="116">
        <v>7.5</v>
      </c>
      <c r="Q26" s="67"/>
      <c r="R26" s="91"/>
      <c r="S26" s="116">
        <v>7.5</v>
      </c>
      <c r="T26" s="91"/>
      <c r="U26" s="116">
        <v>8.3000000000000007</v>
      </c>
      <c r="V26" s="91"/>
      <c r="W26" s="116">
        <v>8.3000000000000007</v>
      </c>
      <c r="X26" s="67"/>
      <c r="Y26" s="67"/>
      <c r="Z26" s="67"/>
      <c r="AA26" s="91"/>
      <c r="AB26" s="3">
        <v>8.3000000000000007</v>
      </c>
      <c r="AC26" s="92">
        <v>8.3000000000000007</v>
      </c>
      <c r="AD26" s="67"/>
      <c r="AE26" s="91"/>
      <c r="AF26" s="4">
        <v>8.3000000000000007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2.9</v>
      </c>
      <c r="K28" s="91"/>
      <c r="L28" s="116">
        <v>2.9</v>
      </c>
      <c r="M28" s="91"/>
      <c r="N28" s="116">
        <v>2.9</v>
      </c>
      <c r="O28" s="91"/>
      <c r="P28" s="116">
        <v>2.9</v>
      </c>
      <c r="Q28" s="67"/>
      <c r="R28" s="91"/>
      <c r="S28" s="116">
        <v>2.9</v>
      </c>
      <c r="T28" s="91"/>
      <c r="U28" s="116">
        <v>1.7</v>
      </c>
      <c r="V28" s="91"/>
      <c r="W28" s="116">
        <v>1.7</v>
      </c>
      <c r="X28" s="67"/>
      <c r="Y28" s="67"/>
      <c r="Z28" s="67"/>
      <c r="AA28" s="91"/>
      <c r="AB28" s="3">
        <v>1.7</v>
      </c>
      <c r="AC28" s="92">
        <v>1.7</v>
      </c>
      <c r="AD28" s="67"/>
      <c r="AE28" s="91"/>
      <c r="AF28" s="4">
        <v>1.8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0.90300000000000002</v>
      </c>
      <c r="K31" s="91"/>
      <c r="L31" s="118">
        <v>0.90300000000000002</v>
      </c>
      <c r="M31" s="91"/>
      <c r="N31" s="118">
        <v>0.90300000000000002</v>
      </c>
      <c r="O31" s="91"/>
      <c r="P31" s="118">
        <v>0.90300000000000002</v>
      </c>
      <c r="Q31" s="67"/>
      <c r="R31" s="91"/>
      <c r="S31" s="118">
        <v>0.90300000000000002</v>
      </c>
      <c r="T31" s="91"/>
      <c r="U31" s="118">
        <v>0.89100000000000001</v>
      </c>
      <c r="V31" s="91"/>
      <c r="W31" s="118">
        <v>0.89100000000000001</v>
      </c>
      <c r="X31" s="67"/>
      <c r="Y31" s="67"/>
      <c r="Z31" s="67"/>
      <c r="AA31" s="91"/>
      <c r="AB31" s="7">
        <v>0.89100000000000001</v>
      </c>
      <c r="AC31" s="96">
        <v>0.89100000000000001</v>
      </c>
      <c r="AD31" s="67"/>
      <c r="AE31" s="91"/>
      <c r="AF31" s="8">
        <v>0.89100000000000001</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2.8</v>
      </c>
      <c r="K33" s="91"/>
      <c r="L33" s="119">
        <v>2.8</v>
      </c>
      <c r="M33" s="91"/>
      <c r="N33" s="119">
        <v>2.8</v>
      </c>
      <c r="O33" s="91"/>
      <c r="P33" s="119">
        <v>2.8</v>
      </c>
      <c r="Q33" s="67"/>
      <c r="R33" s="91"/>
      <c r="S33" s="119">
        <v>2.9</v>
      </c>
      <c r="T33" s="91"/>
      <c r="U33" s="119">
        <v>1.6</v>
      </c>
      <c r="V33" s="91"/>
      <c r="W33" s="119">
        <v>1.6</v>
      </c>
      <c r="X33" s="67"/>
      <c r="Y33" s="67"/>
      <c r="Z33" s="67"/>
      <c r="AA33" s="91"/>
      <c r="AB33" s="9">
        <v>1.6</v>
      </c>
      <c r="AC33" s="98">
        <v>1.6</v>
      </c>
      <c r="AD33" s="67"/>
      <c r="AE33" s="91"/>
      <c r="AF33" s="10">
        <v>1.6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6">
        <v>2.8</v>
      </c>
      <c r="K36" s="91"/>
      <c r="L36" s="116">
        <v>2.8</v>
      </c>
      <c r="M36" s="91"/>
      <c r="N36" s="116">
        <v>2.8</v>
      </c>
      <c r="O36" s="91"/>
      <c r="P36" s="116">
        <v>2.8</v>
      </c>
      <c r="Q36" s="67"/>
      <c r="R36" s="91"/>
      <c r="S36" s="116">
        <v>2.9</v>
      </c>
      <c r="T36" s="91"/>
      <c r="U36" s="116">
        <v>1.6</v>
      </c>
      <c r="V36" s="91"/>
      <c r="W36" s="116">
        <v>1.6</v>
      </c>
      <c r="X36" s="67"/>
      <c r="Y36" s="67"/>
      <c r="Z36" s="67"/>
      <c r="AA36" s="91"/>
      <c r="AB36" s="3">
        <v>1.6</v>
      </c>
      <c r="AC36" s="92">
        <v>1.6</v>
      </c>
      <c r="AD36" s="67"/>
      <c r="AE36" s="91"/>
      <c r="AF36" s="4">
        <v>1.6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2.2000000000000002</v>
      </c>
      <c r="K39" s="91"/>
      <c r="L39" s="116">
        <v>2.2000000000000002</v>
      </c>
      <c r="M39" s="91"/>
      <c r="N39" s="116">
        <v>2.2000000000000002</v>
      </c>
      <c r="O39" s="91"/>
      <c r="P39" s="116">
        <v>2.2000000000000002</v>
      </c>
      <c r="Q39" s="67"/>
      <c r="R39" s="91"/>
      <c r="S39" s="116">
        <v>2.2000000000000002</v>
      </c>
      <c r="T39" s="91"/>
      <c r="U39" s="116">
        <v>2.2000000000000002</v>
      </c>
      <c r="V39" s="91"/>
      <c r="W39" s="116">
        <v>2.2000000000000002</v>
      </c>
      <c r="X39" s="67"/>
      <c r="Y39" s="67"/>
      <c r="Z39" s="67"/>
      <c r="AA39" s="91"/>
      <c r="AB39" s="3">
        <v>2.2000000000000002</v>
      </c>
      <c r="AC39" s="92">
        <v>2.2000000000000002</v>
      </c>
      <c r="AD39" s="67"/>
      <c r="AE39" s="91"/>
      <c r="AF39" s="4">
        <v>2.2000000000000002</v>
      </c>
    </row>
    <row r="40" spans="5:32" x14ac:dyDescent="0.25">
      <c r="E40" s="93" t="s">
        <v>73</v>
      </c>
      <c r="F40" s="67"/>
      <c r="G40" s="67"/>
      <c r="H40" s="67"/>
      <c r="I40" s="94"/>
      <c r="J40" s="116">
        <v>1</v>
      </c>
      <c r="K40" s="91"/>
      <c r="L40" s="116">
        <v>1</v>
      </c>
      <c r="M40" s="91"/>
      <c r="N40" s="116">
        <v>1</v>
      </c>
      <c r="O40" s="91"/>
      <c r="P40" s="116">
        <v>1</v>
      </c>
      <c r="Q40" s="67"/>
      <c r="R40" s="91"/>
      <c r="S40" s="116">
        <v>1</v>
      </c>
      <c r="T40" s="91"/>
      <c r="U40" s="116">
        <v>1</v>
      </c>
      <c r="V40" s="91"/>
      <c r="W40" s="116">
        <v>1</v>
      </c>
      <c r="X40" s="67"/>
      <c r="Y40" s="67"/>
      <c r="Z40" s="67"/>
      <c r="AA40" s="91"/>
      <c r="AB40" s="3">
        <v>1</v>
      </c>
      <c r="AC40" s="92">
        <v>1</v>
      </c>
      <c r="AD40" s="67"/>
      <c r="AE40" s="91"/>
      <c r="AF40" s="4">
        <v>1</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6.3</v>
      </c>
      <c r="K43" s="121"/>
      <c r="L43" s="120">
        <v>6.3</v>
      </c>
      <c r="M43" s="121"/>
      <c r="N43" s="120">
        <v>6.3</v>
      </c>
      <c r="O43" s="121"/>
      <c r="P43" s="120">
        <v>6.3</v>
      </c>
      <c r="Q43" s="122"/>
      <c r="R43" s="121"/>
      <c r="S43" s="120">
        <v>6.3</v>
      </c>
      <c r="T43" s="121"/>
      <c r="U43" s="125">
        <v>6.3</v>
      </c>
      <c r="V43" s="126"/>
      <c r="W43" s="120">
        <v>6.3</v>
      </c>
      <c r="X43" s="122"/>
      <c r="Y43" s="122"/>
      <c r="Z43" s="122"/>
      <c r="AA43" s="121"/>
      <c r="AB43" s="23">
        <v>6.3</v>
      </c>
      <c r="AC43" s="120">
        <v>6.3</v>
      </c>
      <c r="AD43" s="122"/>
      <c r="AE43" s="121"/>
      <c r="AF43" s="24">
        <v>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QRTTs9jvEjxu+na4SJ/CWscqOeNjEvao0I9YQ5Al0hA+VBCMlGMh/PUCx3eQ6NooeBKwa6qaB2y9qx30fnP8w==" saltValue="LgciPfwIPLTSBU+nlz0rx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C5F62B7-81C6-4F4D-A956-893F9EDFDAF8}"/>
    <hyperlink ref="E53" location="INDEX!A1" display="Return to Index" xr:uid="{1D681271-B25A-4DA5-9F25-90E9070A4B3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CLSO - Clare South (66/11kV)</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963</v>
      </c>
      <c r="J3" s="69"/>
      <c r="K3" s="69"/>
      <c r="L3" s="69"/>
      <c r="M3" s="69"/>
      <c r="N3" s="69"/>
      <c r="O3" s="69"/>
      <c r="P3" s="69"/>
      <c r="Q3" s="69"/>
      <c r="R3" s="69"/>
      <c r="S3" s="69"/>
      <c r="V3" s="71" t="s">
        <v>929</v>
      </c>
      <c r="W3" s="69"/>
      <c r="Y3" s="72" t="s">
        <v>964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967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7.3</v>
      </c>
      <c r="K26" s="91"/>
      <c r="L26" s="116">
        <v>7.3</v>
      </c>
      <c r="M26" s="91"/>
      <c r="N26" s="116">
        <v>7.3</v>
      </c>
      <c r="O26" s="91"/>
      <c r="P26" s="116">
        <v>7.3</v>
      </c>
      <c r="Q26" s="67"/>
      <c r="R26" s="91"/>
      <c r="S26" s="116">
        <v>7.3</v>
      </c>
      <c r="T26" s="91"/>
      <c r="U26" s="116">
        <v>7.9</v>
      </c>
      <c r="V26" s="91"/>
      <c r="W26" s="116">
        <v>7.9</v>
      </c>
      <c r="X26" s="67"/>
      <c r="Y26" s="67"/>
      <c r="Z26" s="67"/>
      <c r="AA26" s="91"/>
      <c r="AB26" s="3">
        <v>7.9</v>
      </c>
      <c r="AC26" s="92">
        <v>7.9</v>
      </c>
      <c r="AD26" s="67"/>
      <c r="AE26" s="91"/>
      <c r="AF26" s="4">
        <v>7.9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5.2</v>
      </c>
      <c r="K28" s="91"/>
      <c r="L28" s="116">
        <v>5.2</v>
      </c>
      <c r="M28" s="91"/>
      <c r="N28" s="116">
        <v>5.2</v>
      </c>
      <c r="O28" s="91"/>
      <c r="P28" s="116">
        <v>5.2</v>
      </c>
      <c r="Q28" s="67"/>
      <c r="R28" s="91"/>
      <c r="S28" s="116">
        <v>5.3</v>
      </c>
      <c r="T28" s="91"/>
      <c r="U28" s="116">
        <v>5.3</v>
      </c>
      <c r="V28" s="91"/>
      <c r="W28" s="116">
        <v>5.3</v>
      </c>
      <c r="X28" s="67"/>
      <c r="Y28" s="67"/>
      <c r="Z28" s="67"/>
      <c r="AA28" s="91"/>
      <c r="AB28" s="3">
        <v>5.3</v>
      </c>
      <c r="AC28" s="92">
        <v>5.4</v>
      </c>
      <c r="AD28" s="67"/>
      <c r="AE28" s="91"/>
      <c r="AF28" s="4">
        <v>5.4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0.94599999999999995</v>
      </c>
      <c r="K31" s="91"/>
      <c r="L31" s="118">
        <v>0.94599999999999995</v>
      </c>
      <c r="M31" s="91"/>
      <c r="N31" s="118">
        <v>0.94599999999999995</v>
      </c>
      <c r="O31" s="91"/>
      <c r="P31" s="118">
        <v>0.94599999999999995</v>
      </c>
      <c r="Q31" s="67"/>
      <c r="R31" s="91"/>
      <c r="S31" s="118">
        <v>0.94599999999999995</v>
      </c>
      <c r="T31" s="91"/>
      <c r="U31" s="118">
        <v>0.98099999999999998</v>
      </c>
      <c r="V31" s="91"/>
      <c r="W31" s="118">
        <v>0.98099999999999998</v>
      </c>
      <c r="X31" s="67"/>
      <c r="Y31" s="67"/>
      <c r="Z31" s="67"/>
      <c r="AA31" s="91"/>
      <c r="AB31" s="7">
        <v>0.98099999999999998</v>
      </c>
      <c r="AC31" s="96">
        <v>0.98099999999999998</v>
      </c>
      <c r="AD31" s="67"/>
      <c r="AE31" s="91"/>
      <c r="AF31" s="8">
        <v>0.98099999999999998</v>
      </c>
    </row>
    <row r="32" spans="4:32" ht="13.15" customHeight="1" x14ac:dyDescent="0.25">
      <c r="E32" s="93" t="s">
        <v>40</v>
      </c>
      <c r="F32" s="67"/>
      <c r="G32" s="67"/>
      <c r="H32" s="67"/>
      <c r="I32" s="94"/>
      <c r="J32" s="116">
        <v>4.2</v>
      </c>
      <c r="K32" s="91"/>
      <c r="L32" s="116">
        <v>4.2</v>
      </c>
      <c r="M32" s="91"/>
      <c r="N32" s="116">
        <v>4.2</v>
      </c>
      <c r="O32" s="91"/>
      <c r="P32" s="116">
        <v>4.2</v>
      </c>
      <c r="Q32" s="67"/>
      <c r="R32" s="91"/>
      <c r="S32" s="116">
        <v>4.2</v>
      </c>
      <c r="T32" s="91"/>
      <c r="U32" s="116">
        <v>4.4000000000000004</v>
      </c>
      <c r="V32" s="91"/>
      <c r="W32" s="116">
        <v>4.4000000000000004</v>
      </c>
      <c r="X32" s="67"/>
      <c r="Y32" s="67"/>
      <c r="Z32" s="67"/>
      <c r="AA32" s="91"/>
      <c r="AB32" s="3">
        <v>4.4000000000000004</v>
      </c>
      <c r="AC32" s="92">
        <v>4.4000000000000004</v>
      </c>
      <c r="AD32" s="67"/>
      <c r="AE32" s="91"/>
      <c r="AF32" s="4">
        <v>4.4000000000000004</v>
      </c>
    </row>
    <row r="33" spans="5:32" ht="13.15" customHeight="1" x14ac:dyDescent="0.25">
      <c r="E33" s="97" t="s">
        <v>44</v>
      </c>
      <c r="F33" s="67"/>
      <c r="G33" s="67"/>
      <c r="H33" s="67"/>
      <c r="I33" s="94"/>
      <c r="J33" s="119">
        <v>4.7</v>
      </c>
      <c r="K33" s="91"/>
      <c r="L33" s="119">
        <v>4.8</v>
      </c>
      <c r="M33" s="91"/>
      <c r="N33" s="119">
        <v>4.8</v>
      </c>
      <c r="O33" s="91"/>
      <c r="P33" s="119">
        <v>4.8</v>
      </c>
      <c r="Q33" s="67"/>
      <c r="R33" s="91"/>
      <c r="S33" s="119">
        <v>4.8</v>
      </c>
      <c r="T33" s="91"/>
      <c r="U33" s="119">
        <v>5</v>
      </c>
      <c r="V33" s="91"/>
      <c r="W33" s="119">
        <v>5</v>
      </c>
      <c r="X33" s="67"/>
      <c r="Y33" s="67"/>
      <c r="Z33" s="67"/>
      <c r="AA33" s="91"/>
      <c r="AB33" s="9">
        <v>5</v>
      </c>
      <c r="AC33" s="98">
        <v>5</v>
      </c>
      <c r="AD33" s="67"/>
      <c r="AE33" s="91"/>
      <c r="AF33" s="10">
        <v>5.0999999999999996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6">
        <v>0.5</v>
      </c>
      <c r="K36" s="91"/>
      <c r="L36" s="116">
        <v>0.6</v>
      </c>
      <c r="M36" s="91"/>
      <c r="N36" s="116">
        <v>0.6</v>
      </c>
      <c r="O36" s="91"/>
      <c r="P36" s="116">
        <v>0.6</v>
      </c>
      <c r="Q36" s="67"/>
      <c r="R36" s="91"/>
      <c r="S36" s="116">
        <v>0.6</v>
      </c>
      <c r="T36" s="91"/>
      <c r="U36" s="116">
        <v>0.6</v>
      </c>
      <c r="V36" s="91"/>
      <c r="W36" s="116">
        <v>0.6</v>
      </c>
      <c r="X36" s="67"/>
      <c r="Y36" s="67"/>
      <c r="Z36" s="67"/>
      <c r="AA36" s="91"/>
      <c r="AB36" s="3">
        <v>0.6</v>
      </c>
      <c r="AC36" s="92">
        <v>0.6</v>
      </c>
      <c r="AD36" s="67"/>
      <c r="AE36" s="91"/>
      <c r="AF36" s="4">
        <v>0.7</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4.75" customHeight="1" x14ac:dyDescent="0.25">
      <c r="E43" s="99" t="s">
        <v>951</v>
      </c>
      <c r="F43" s="100"/>
      <c r="G43" s="100"/>
      <c r="H43" s="100"/>
      <c r="I43" s="101"/>
      <c r="J43" s="120">
        <v>6</v>
      </c>
      <c r="K43" s="121"/>
      <c r="L43" s="120">
        <v>6</v>
      </c>
      <c r="M43" s="121"/>
      <c r="N43" s="120">
        <v>6</v>
      </c>
      <c r="O43" s="121"/>
      <c r="P43" s="120">
        <v>6</v>
      </c>
      <c r="Q43" s="122"/>
      <c r="R43" s="121"/>
      <c r="S43" s="120">
        <v>6</v>
      </c>
      <c r="T43" s="121"/>
      <c r="U43" s="125">
        <v>6</v>
      </c>
      <c r="V43" s="126"/>
      <c r="W43" s="120">
        <v>6</v>
      </c>
      <c r="X43" s="122"/>
      <c r="Y43" s="122"/>
      <c r="Z43" s="122"/>
      <c r="AA43" s="121"/>
      <c r="AB43" s="23">
        <v>6</v>
      </c>
      <c r="AC43" s="120">
        <v>6</v>
      </c>
      <c r="AD43" s="122"/>
      <c r="AE43" s="121"/>
      <c r="AF43" s="24">
        <v>6</v>
      </c>
    </row>
    <row r="44" spans="5:32" ht="24.75" customHeight="1" x14ac:dyDescent="0.25">
      <c r="E44" s="99" t="s">
        <v>85</v>
      </c>
      <c r="F44" s="100"/>
      <c r="G44" s="100"/>
      <c r="H44" s="100"/>
      <c r="I44" s="101"/>
      <c r="J44" s="120">
        <v>3</v>
      </c>
      <c r="K44" s="121"/>
      <c r="L44" s="120">
        <v>3</v>
      </c>
      <c r="M44" s="121"/>
      <c r="N44" s="120">
        <v>3</v>
      </c>
      <c r="O44" s="121"/>
      <c r="P44" s="120">
        <v>3</v>
      </c>
      <c r="Q44" s="122"/>
      <c r="R44" s="121"/>
      <c r="S44" s="120">
        <v>3</v>
      </c>
      <c r="T44" s="121"/>
      <c r="U44" s="120">
        <v>3</v>
      </c>
      <c r="V44" s="121"/>
      <c r="W44" s="120">
        <v>3</v>
      </c>
      <c r="X44" s="122"/>
      <c r="Y44" s="122"/>
      <c r="Z44" s="122"/>
      <c r="AA44" s="121"/>
      <c r="AB44" s="23">
        <v>3</v>
      </c>
      <c r="AC44" s="120">
        <v>3</v>
      </c>
      <c r="AD44" s="122"/>
      <c r="AE44" s="121"/>
      <c r="AF44" s="24">
        <v>3</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0AHG9fNbjMba9DMg7w18L+UGSHFh4OcItKeLeVbx1KFdstQ9lAIYfyQ/BNXkbF8K5vcgKRGA59GBkJCwBgyPcw==" saltValue="z3TPUSAh9fBl8r/sCew3Y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BAE37AA2-4642-49FE-8AF8-36801D257621}"/>
    <hyperlink ref="E53" location="INDEX!A1" display="Return to Index" xr:uid="{E9D996D9-EA48-4C89-988B-9DE6B55B78D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ALLO - Allora (33/11kV)</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00"/>
  <dimension ref="B1:AI51"/>
  <sheetViews>
    <sheetView showGridLines="0" topLeftCell="A10" zoomScaleNormal="100" workbookViewId="0">
      <selection activeCell="E51" sqref="E5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1237</v>
      </c>
      <c r="I3" s="69"/>
      <c r="J3" s="69"/>
      <c r="K3" s="69"/>
      <c r="L3" s="69"/>
      <c r="M3" s="69"/>
      <c r="N3" s="69"/>
      <c r="O3" s="69"/>
      <c r="P3" s="69"/>
      <c r="Q3" s="69"/>
      <c r="R3" s="69"/>
      <c r="U3" s="71" t="s">
        <v>929</v>
      </c>
      <c r="V3" s="69"/>
      <c r="X3" s="72" t="s">
        <v>1238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965</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1239</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1240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40.200000000000003</v>
      </c>
      <c r="J24" s="91"/>
      <c r="K24" s="116">
        <v>40.200000000000003</v>
      </c>
      <c r="L24" s="91"/>
      <c r="M24" s="116">
        <v>40.200000000000003</v>
      </c>
      <c r="N24" s="91"/>
      <c r="O24" s="116">
        <v>40.200000000000003</v>
      </c>
      <c r="P24" s="67"/>
      <c r="Q24" s="91"/>
      <c r="R24" s="116">
        <v>40.200000000000003</v>
      </c>
      <c r="S24" s="91"/>
      <c r="T24" s="116">
        <v>47.4</v>
      </c>
      <c r="U24" s="91"/>
      <c r="V24" s="116">
        <v>47.4</v>
      </c>
      <c r="W24" s="67"/>
      <c r="X24" s="67"/>
      <c r="Y24" s="67"/>
      <c r="Z24" s="91"/>
      <c r="AA24" s="3">
        <v>47.4</v>
      </c>
      <c r="AB24" s="92">
        <v>47.4</v>
      </c>
      <c r="AC24" s="67"/>
      <c r="AD24" s="91"/>
      <c r="AE24" s="4">
        <v>47.4</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15.6</v>
      </c>
      <c r="J26" s="91"/>
      <c r="K26" s="116">
        <v>15.7</v>
      </c>
      <c r="L26" s="91"/>
      <c r="M26" s="116">
        <v>15.8</v>
      </c>
      <c r="N26" s="91"/>
      <c r="O26" s="116">
        <v>15.8</v>
      </c>
      <c r="P26" s="67"/>
      <c r="Q26" s="91"/>
      <c r="R26" s="116">
        <v>15.8</v>
      </c>
      <c r="S26" s="91"/>
      <c r="T26" s="116">
        <v>14</v>
      </c>
      <c r="U26" s="91"/>
      <c r="V26" s="116">
        <v>14</v>
      </c>
      <c r="W26" s="67"/>
      <c r="X26" s="67"/>
      <c r="Y26" s="67"/>
      <c r="Z26" s="91"/>
      <c r="AA26" s="3">
        <v>14.1</v>
      </c>
      <c r="AB26" s="92">
        <v>14.2</v>
      </c>
      <c r="AC26" s="67"/>
      <c r="AD26" s="91"/>
      <c r="AE26" s="4">
        <v>14.3</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0.99</v>
      </c>
      <c r="J29" s="91"/>
      <c r="K29" s="118">
        <v>0.99</v>
      </c>
      <c r="L29" s="91"/>
      <c r="M29" s="118">
        <v>0.99</v>
      </c>
      <c r="N29" s="91"/>
      <c r="O29" s="118">
        <v>0.99</v>
      </c>
      <c r="P29" s="67"/>
      <c r="Q29" s="91"/>
      <c r="R29" s="118">
        <v>0.99</v>
      </c>
      <c r="S29" s="91"/>
      <c r="T29" s="118">
        <v>0.99099999999999999</v>
      </c>
      <c r="U29" s="91"/>
      <c r="V29" s="118">
        <v>0.99099999999999999</v>
      </c>
      <c r="W29" s="67"/>
      <c r="X29" s="67"/>
      <c r="Y29" s="67"/>
      <c r="Z29" s="91"/>
      <c r="AA29" s="7">
        <v>0.99099999999999999</v>
      </c>
      <c r="AB29" s="96">
        <v>0.99099999999999999</v>
      </c>
      <c r="AC29" s="67"/>
      <c r="AD29" s="91"/>
      <c r="AE29" s="8">
        <v>0.99099999999999999</v>
      </c>
    </row>
    <row r="30" spans="4:31" ht="13.15" customHeight="1" x14ac:dyDescent="0.25">
      <c r="E30" s="93" t="s">
        <v>40</v>
      </c>
      <c r="F30" s="67"/>
      <c r="G30" s="67"/>
      <c r="H30" s="94"/>
      <c r="I30" s="116">
        <v>0</v>
      </c>
      <c r="J30" s="91"/>
      <c r="K30" s="116">
        <v>0</v>
      </c>
      <c r="L30" s="91"/>
      <c r="M30" s="116">
        <v>0</v>
      </c>
      <c r="N30" s="91"/>
      <c r="O30" s="116">
        <v>0</v>
      </c>
      <c r="P30" s="67"/>
      <c r="Q30" s="91"/>
      <c r="R30" s="116">
        <v>0</v>
      </c>
      <c r="S30" s="91"/>
      <c r="T30" s="116">
        <v>0</v>
      </c>
      <c r="U30" s="91"/>
      <c r="V30" s="116">
        <v>0</v>
      </c>
      <c r="W30" s="67"/>
      <c r="X30" s="67"/>
      <c r="Y30" s="67"/>
      <c r="Z30" s="91"/>
      <c r="AA30" s="3">
        <v>0</v>
      </c>
      <c r="AB30" s="92">
        <v>0</v>
      </c>
      <c r="AC30" s="67"/>
      <c r="AD30" s="91"/>
      <c r="AE30" s="4">
        <v>0</v>
      </c>
    </row>
    <row r="31" spans="4:31" ht="13.15" customHeight="1" x14ac:dyDescent="0.25">
      <c r="E31" s="97" t="s">
        <v>44</v>
      </c>
      <c r="F31" s="67"/>
      <c r="G31" s="67"/>
      <c r="H31" s="94"/>
      <c r="I31" s="119">
        <v>14.6</v>
      </c>
      <c r="J31" s="91"/>
      <c r="K31" s="119">
        <v>14.6</v>
      </c>
      <c r="L31" s="91"/>
      <c r="M31" s="119">
        <v>14.7</v>
      </c>
      <c r="N31" s="91"/>
      <c r="O31" s="119">
        <v>14.7</v>
      </c>
      <c r="P31" s="67"/>
      <c r="Q31" s="91"/>
      <c r="R31" s="119">
        <v>14.7</v>
      </c>
      <c r="S31" s="91"/>
      <c r="T31" s="119">
        <v>13.2</v>
      </c>
      <c r="U31" s="91"/>
      <c r="V31" s="119">
        <v>13.2</v>
      </c>
      <c r="W31" s="67"/>
      <c r="X31" s="67"/>
      <c r="Y31" s="67"/>
      <c r="Z31" s="91"/>
      <c r="AA31" s="9">
        <v>13.3</v>
      </c>
      <c r="AB31" s="98">
        <v>13.4</v>
      </c>
      <c r="AC31" s="67"/>
      <c r="AD31" s="91"/>
      <c r="AE31" s="10">
        <v>13.5</v>
      </c>
    </row>
    <row r="32" spans="4:31" ht="20.25" customHeight="1" x14ac:dyDescent="0.25">
      <c r="E32" s="93" t="s">
        <v>948</v>
      </c>
      <c r="F32" s="67"/>
      <c r="G32" s="67"/>
      <c r="H32" s="94"/>
      <c r="I32" s="117">
        <v>0.7</v>
      </c>
      <c r="J32" s="91"/>
      <c r="K32" s="117">
        <v>0.7</v>
      </c>
      <c r="L32" s="91"/>
      <c r="M32" s="117">
        <v>0.7</v>
      </c>
      <c r="N32" s="91"/>
      <c r="O32" s="117">
        <v>0.7</v>
      </c>
      <c r="P32" s="67"/>
      <c r="Q32" s="91"/>
      <c r="R32" s="117">
        <v>0.7</v>
      </c>
      <c r="S32" s="91"/>
      <c r="T32" s="117">
        <v>0.7</v>
      </c>
      <c r="U32" s="91"/>
      <c r="V32" s="117">
        <v>0.7</v>
      </c>
      <c r="W32" s="67"/>
      <c r="X32" s="67"/>
      <c r="Y32" s="67"/>
      <c r="Z32" s="91"/>
      <c r="AA32" s="5">
        <v>0.7</v>
      </c>
      <c r="AB32" s="95">
        <v>0.7</v>
      </c>
      <c r="AC32" s="67"/>
      <c r="AD32" s="91"/>
      <c r="AE32" s="6">
        <v>0.7</v>
      </c>
    </row>
    <row r="33" spans="5:32" ht="20.25" customHeight="1" x14ac:dyDescent="0.25">
      <c r="E33" s="93" t="s">
        <v>949</v>
      </c>
      <c r="F33" s="67"/>
      <c r="G33" s="67"/>
      <c r="H33" s="94"/>
      <c r="I33" s="117" t="s">
        <v>1241</v>
      </c>
      <c r="J33" s="91"/>
      <c r="K33" s="117" t="s">
        <v>1241</v>
      </c>
      <c r="L33" s="91"/>
      <c r="M33" s="117" t="s">
        <v>1241</v>
      </c>
      <c r="N33" s="91"/>
      <c r="O33" s="117" t="s">
        <v>1241</v>
      </c>
      <c r="P33" s="67"/>
      <c r="Q33" s="91"/>
      <c r="R33" s="117" t="s">
        <v>1241</v>
      </c>
      <c r="S33" s="91"/>
      <c r="T33" s="117" t="s">
        <v>1241</v>
      </c>
      <c r="U33" s="91"/>
      <c r="V33" s="117" t="s">
        <v>1241</v>
      </c>
      <c r="W33" s="67"/>
      <c r="X33" s="67"/>
      <c r="Y33" s="67"/>
      <c r="Z33" s="91"/>
      <c r="AA33" s="5" t="s">
        <v>1241</v>
      </c>
      <c r="AB33" s="95" t="s">
        <v>1241</v>
      </c>
      <c r="AC33" s="67"/>
      <c r="AD33" s="91"/>
      <c r="AE33" s="6" t="s">
        <v>1241</v>
      </c>
    </row>
    <row r="34" spans="5:32" ht="13.15" customHeight="1" x14ac:dyDescent="0.25">
      <c r="E34" s="93" t="s">
        <v>56</v>
      </c>
      <c r="F34" s="67"/>
      <c r="G34" s="67"/>
      <c r="H34" s="94"/>
      <c r="I34" s="116">
        <v>14.6</v>
      </c>
      <c r="J34" s="91"/>
      <c r="K34" s="116">
        <v>14.6</v>
      </c>
      <c r="L34" s="91"/>
      <c r="M34" s="116">
        <v>14.7</v>
      </c>
      <c r="N34" s="91"/>
      <c r="O34" s="116">
        <v>14.7</v>
      </c>
      <c r="P34" s="67"/>
      <c r="Q34" s="91"/>
      <c r="R34" s="116">
        <v>14.7</v>
      </c>
      <c r="S34" s="91"/>
      <c r="T34" s="116">
        <v>13.2</v>
      </c>
      <c r="U34" s="91"/>
      <c r="V34" s="116">
        <v>13.2</v>
      </c>
      <c r="W34" s="67"/>
      <c r="X34" s="67"/>
      <c r="Y34" s="67"/>
      <c r="Z34" s="91"/>
      <c r="AA34" s="3">
        <v>13.3</v>
      </c>
      <c r="AB34" s="92">
        <v>13.4</v>
      </c>
      <c r="AC34" s="67"/>
      <c r="AD34" s="91"/>
      <c r="AE34" s="4">
        <v>13.5</v>
      </c>
    </row>
    <row r="35" spans="5:32"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2"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2" x14ac:dyDescent="0.25">
      <c r="E37" s="93" t="s">
        <v>70</v>
      </c>
      <c r="F37" s="67"/>
      <c r="G37" s="67"/>
      <c r="H37" s="94"/>
      <c r="I37" s="116">
        <v>14</v>
      </c>
      <c r="J37" s="91"/>
      <c r="K37" s="116">
        <v>14</v>
      </c>
      <c r="L37" s="91"/>
      <c r="M37" s="116">
        <v>14</v>
      </c>
      <c r="N37" s="91"/>
      <c r="O37" s="116">
        <v>14</v>
      </c>
      <c r="P37" s="67"/>
      <c r="Q37" s="91"/>
      <c r="R37" s="116">
        <v>14</v>
      </c>
      <c r="S37" s="91"/>
      <c r="T37" s="116">
        <v>14</v>
      </c>
      <c r="U37" s="91"/>
      <c r="V37" s="116">
        <v>14</v>
      </c>
      <c r="W37" s="67"/>
      <c r="X37" s="67"/>
      <c r="Y37" s="67"/>
      <c r="Z37" s="91"/>
      <c r="AA37" s="3">
        <v>14</v>
      </c>
      <c r="AB37" s="92">
        <v>14</v>
      </c>
      <c r="AC37" s="67"/>
      <c r="AD37" s="91"/>
      <c r="AE37" s="4">
        <v>14</v>
      </c>
    </row>
    <row r="38" spans="5:32" x14ac:dyDescent="0.25">
      <c r="E38" s="93" t="s">
        <v>73</v>
      </c>
      <c r="F38" s="67"/>
      <c r="G38" s="67"/>
      <c r="H38" s="94"/>
      <c r="I38" s="116">
        <v>2</v>
      </c>
      <c r="J38" s="91"/>
      <c r="K38" s="116">
        <v>2</v>
      </c>
      <c r="L38" s="91"/>
      <c r="M38" s="116">
        <v>2</v>
      </c>
      <c r="N38" s="91"/>
      <c r="O38" s="116">
        <v>2</v>
      </c>
      <c r="P38" s="67"/>
      <c r="Q38" s="91"/>
      <c r="R38" s="116">
        <v>2</v>
      </c>
      <c r="S38" s="91"/>
      <c r="T38" s="116">
        <v>2</v>
      </c>
      <c r="U38" s="91"/>
      <c r="V38" s="116">
        <v>2</v>
      </c>
      <c r="W38" s="67"/>
      <c r="X38" s="67"/>
      <c r="Y38" s="67"/>
      <c r="Z38" s="91"/>
      <c r="AA38" s="3">
        <v>2</v>
      </c>
      <c r="AB38" s="92">
        <v>2</v>
      </c>
      <c r="AC38" s="67"/>
      <c r="AD38" s="91"/>
      <c r="AE38" s="4">
        <v>2</v>
      </c>
    </row>
    <row r="39" spans="5:32"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2"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2" ht="24" customHeight="1" x14ac:dyDescent="0.25">
      <c r="E41" s="133" t="s">
        <v>951</v>
      </c>
      <c r="F41" s="134"/>
      <c r="G41" s="134"/>
      <c r="H41" s="135"/>
      <c r="I41" s="160">
        <v>24</v>
      </c>
      <c r="J41" s="161"/>
      <c r="K41" s="160">
        <v>24</v>
      </c>
      <c r="L41" s="161"/>
      <c r="M41" s="160">
        <v>24</v>
      </c>
      <c r="N41" s="161"/>
      <c r="O41" s="160">
        <v>24</v>
      </c>
      <c r="P41" s="134"/>
      <c r="Q41" s="161"/>
      <c r="R41" s="160">
        <v>24</v>
      </c>
      <c r="S41" s="161"/>
      <c r="T41" s="160">
        <v>24</v>
      </c>
      <c r="U41" s="161"/>
      <c r="V41" s="160">
        <v>24</v>
      </c>
      <c r="W41" s="134"/>
      <c r="X41" s="134"/>
      <c r="Y41" s="134"/>
      <c r="Z41" s="161"/>
      <c r="AA41" s="28">
        <v>24</v>
      </c>
      <c r="AB41" s="162">
        <v>24</v>
      </c>
      <c r="AC41" s="134"/>
      <c r="AD41" s="161"/>
      <c r="AE41" s="29">
        <v>24</v>
      </c>
      <c r="AF41" s="6"/>
    </row>
    <row r="42" spans="5:32" ht="25.5" customHeight="1" x14ac:dyDescent="0.25">
      <c r="E42" s="133" t="s">
        <v>85</v>
      </c>
      <c r="F42" s="134"/>
      <c r="G42" s="134"/>
      <c r="H42" s="135"/>
      <c r="I42" s="160">
        <v>0</v>
      </c>
      <c r="J42" s="161"/>
      <c r="K42" s="160">
        <v>0</v>
      </c>
      <c r="L42" s="161"/>
      <c r="M42" s="160">
        <v>0</v>
      </c>
      <c r="N42" s="161"/>
      <c r="O42" s="160">
        <v>0</v>
      </c>
      <c r="P42" s="134"/>
      <c r="Q42" s="161"/>
      <c r="R42" s="160">
        <v>0</v>
      </c>
      <c r="S42" s="161"/>
      <c r="T42" s="160">
        <v>0</v>
      </c>
      <c r="U42" s="161"/>
      <c r="V42" s="160">
        <v>0</v>
      </c>
      <c r="W42" s="134"/>
      <c r="X42" s="134"/>
      <c r="Y42" s="134"/>
      <c r="Z42" s="161"/>
      <c r="AA42" s="28">
        <v>0</v>
      </c>
      <c r="AB42" s="162">
        <v>0</v>
      </c>
      <c r="AC42" s="134"/>
      <c r="AD42" s="161"/>
      <c r="AE42" s="29">
        <v>0</v>
      </c>
      <c r="AF42" s="6"/>
    </row>
    <row r="43" spans="5:32"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2"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2"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2"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2" ht="2.4500000000000002" customHeight="1" x14ac:dyDescent="0.25"/>
    <row r="48" spans="5:32" ht="0.6" customHeight="1" x14ac:dyDescent="0.25">
      <c r="E48" s="17" t="s">
        <v>954</v>
      </c>
    </row>
    <row r="49" spans="5:5" ht="0" hidden="1" customHeight="1" x14ac:dyDescent="0.25"/>
    <row r="51" spans="5:5" x14ac:dyDescent="0.25">
      <c r="E51" s="17" t="s">
        <v>954</v>
      </c>
    </row>
  </sheetData>
  <sheetProtection algorithmName="SHA-512" hashValue="4Uz9srk3d27T6aZHc7vjiVfDK7lSsDEammFHHh4WhV+EO971cfJqSHvwgcIavZ5X8v9lttUsDqvfM/n9iMb6rQ==" saltValue="S7cyXCUahFoumMXkzWmIk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E42:H42"/>
    <mergeCell ref="R42:S42"/>
    <mergeCell ref="T42:U42"/>
    <mergeCell ref="V42:Z42"/>
    <mergeCell ref="AB42:AD42"/>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I41:J41"/>
    <mergeCell ref="K41:L41"/>
    <mergeCell ref="M41:N41"/>
    <mergeCell ref="O41:Q41"/>
    <mergeCell ref="R41:S41"/>
    <mergeCell ref="T41:U41"/>
    <mergeCell ref="V41:Z41"/>
    <mergeCell ref="AB41:AD41"/>
    <mergeCell ref="I42:J42"/>
    <mergeCell ref="K42:L42"/>
    <mergeCell ref="M42:N42"/>
    <mergeCell ref="O42:Q42"/>
  </mergeCells>
  <hyperlinks>
    <hyperlink ref="E48" location="INDEX!A1" display="Return to Index" xr:uid="{C802E0AF-9080-4E37-A6BB-17EB29667284}"/>
    <hyperlink ref="E51" location="INDEX!A1" display="Return to Index" xr:uid="{52B2935D-BB8F-4AD6-8A10-BB619C6E71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COLU - Columboola BSP (132/33kV)</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7"/>
  <dimension ref="A1:AJ53"/>
  <sheetViews>
    <sheetView showGridLines="0" topLeftCell="A7"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1242</v>
      </c>
      <c r="J3" s="69"/>
      <c r="K3" s="69"/>
      <c r="L3" s="69"/>
      <c r="M3" s="69"/>
      <c r="N3" s="69"/>
      <c r="O3" s="69"/>
      <c r="P3" s="69"/>
      <c r="Q3" s="69"/>
      <c r="R3" s="69"/>
      <c r="S3" s="69"/>
      <c r="V3" s="71" t="s">
        <v>929</v>
      </c>
      <c r="W3" s="69"/>
      <c r="Y3" s="72" t="s">
        <v>1044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1243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1244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6.9</v>
      </c>
      <c r="K26" s="91"/>
      <c r="L26" s="116">
        <v>6.9</v>
      </c>
      <c r="M26" s="91"/>
      <c r="N26" s="116">
        <v>6.9</v>
      </c>
      <c r="O26" s="91"/>
      <c r="P26" s="116">
        <v>6.9</v>
      </c>
      <c r="Q26" s="67"/>
      <c r="R26" s="91"/>
      <c r="S26" s="116">
        <v>6.9</v>
      </c>
      <c r="T26" s="91"/>
      <c r="U26" s="116">
        <v>6.9</v>
      </c>
      <c r="V26" s="91"/>
      <c r="W26" s="116">
        <v>6.9</v>
      </c>
      <c r="X26" s="67"/>
      <c r="Y26" s="67"/>
      <c r="Z26" s="67"/>
      <c r="AA26" s="91"/>
      <c r="AB26" s="3">
        <v>6.9</v>
      </c>
      <c r="AC26" s="92">
        <v>6.9</v>
      </c>
      <c r="AD26" s="67"/>
      <c r="AE26" s="91"/>
      <c r="AF26" s="4">
        <v>6.9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3.3</v>
      </c>
      <c r="K28" s="91"/>
      <c r="L28" s="116">
        <v>3.4</v>
      </c>
      <c r="M28" s="91"/>
      <c r="N28" s="116">
        <v>3.5</v>
      </c>
      <c r="O28" s="91"/>
      <c r="P28" s="116">
        <v>3.5</v>
      </c>
      <c r="Q28" s="67"/>
      <c r="R28" s="91"/>
      <c r="S28" s="116">
        <v>3.5</v>
      </c>
      <c r="T28" s="91"/>
      <c r="U28" s="116">
        <v>2.5</v>
      </c>
      <c r="V28" s="91"/>
      <c r="W28" s="116">
        <v>2.5</v>
      </c>
      <c r="X28" s="67"/>
      <c r="Y28" s="67"/>
      <c r="Z28" s="67"/>
      <c r="AA28" s="91"/>
      <c r="AB28" s="3">
        <v>2.5</v>
      </c>
      <c r="AC28" s="92">
        <v>2.5</v>
      </c>
      <c r="AD28" s="67"/>
      <c r="AE28" s="91"/>
      <c r="AF28" s="4">
        <v>2.5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0.872</v>
      </c>
      <c r="K31" s="91"/>
      <c r="L31" s="118">
        <v>0.88400000000000001</v>
      </c>
      <c r="M31" s="91"/>
      <c r="N31" s="118">
        <v>0.88400000000000001</v>
      </c>
      <c r="O31" s="91"/>
      <c r="P31" s="118">
        <v>0.88400000000000001</v>
      </c>
      <c r="Q31" s="67"/>
      <c r="R31" s="91"/>
      <c r="S31" s="118">
        <v>0.88400000000000001</v>
      </c>
      <c r="T31" s="91"/>
      <c r="U31" s="118">
        <v>0.76400000000000001</v>
      </c>
      <c r="V31" s="91"/>
      <c r="W31" s="118">
        <v>0.76400000000000001</v>
      </c>
      <c r="X31" s="67"/>
      <c r="Y31" s="67"/>
      <c r="Z31" s="67"/>
      <c r="AA31" s="91"/>
      <c r="AB31" s="7">
        <v>0.76400000000000001</v>
      </c>
      <c r="AC31" s="96">
        <v>0.76400000000000001</v>
      </c>
      <c r="AD31" s="67"/>
      <c r="AE31" s="91"/>
      <c r="AF31" s="8">
        <v>0.76400000000000001</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3.1</v>
      </c>
      <c r="K33" s="91"/>
      <c r="L33" s="119">
        <v>3.2</v>
      </c>
      <c r="M33" s="91"/>
      <c r="N33" s="119">
        <v>3.2</v>
      </c>
      <c r="O33" s="91"/>
      <c r="P33" s="119">
        <v>3.2</v>
      </c>
      <c r="Q33" s="67"/>
      <c r="R33" s="91"/>
      <c r="S33" s="119">
        <v>3.2</v>
      </c>
      <c r="T33" s="91"/>
      <c r="U33" s="119">
        <v>2.4</v>
      </c>
      <c r="V33" s="91"/>
      <c r="W33" s="119">
        <v>2.4</v>
      </c>
      <c r="X33" s="67"/>
      <c r="Y33" s="67"/>
      <c r="Z33" s="67"/>
      <c r="AA33" s="91"/>
      <c r="AB33" s="9">
        <v>2.4</v>
      </c>
      <c r="AC33" s="98">
        <v>2.4</v>
      </c>
      <c r="AD33" s="67"/>
      <c r="AE33" s="91"/>
      <c r="AF33" s="10">
        <v>2.4</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1245</v>
      </c>
      <c r="K35" s="91"/>
      <c r="L35" s="117" t="s">
        <v>1245</v>
      </c>
      <c r="M35" s="91"/>
      <c r="N35" s="117" t="s">
        <v>1245</v>
      </c>
      <c r="O35" s="91"/>
      <c r="P35" s="117" t="s">
        <v>1245</v>
      </c>
      <c r="Q35" s="67"/>
      <c r="R35" s="91"/>
      <c r="S35" s="117" t="s">
        <v>1245</v>
      </c>
      <c r="T35" s="91"/>
      <c r="U35" s="117" t="s">
        <v>1245</v>
      </c>
      <c r="V35" s="91"/>
      <c r="W35" s="117" t="s">
        <v>1245</v>
      </c>
      <c r="X35" s="67"/>
      <c r="Y35" s="67"/>
      <c r="Z35" s="67"/>
      <c r="AA35" s="91"/>
      <c r="AB35" s="5" t="s">
        <v>1245</v>
      </c>
      <c r="AC35" s="95" t="s">
        <v>1245</v>
      </c>
      <c r="AD35" s="67"/>
      <c r="AE35" s="91"/>
      <c r="AF35" s="6" t="s">
        <v>1245</v>
      </c>
    </row>
    <row r="36" spans="5:32" ht="13.15" customHeight="1" x14ac:dyDescent="0.25">
      <c r="E36" s="93" t="s">
        <v>56</v>
      </c>
      <c r="F36" s="67"/>
      <c r="G36" s="67"/>
      <c r="H36" s="67"/>
      <c r="I36" s="94"/>
      <c r="J36" s="116">
        <v>3.1</v>
      </c>
      <c r="K36" s="91"/>
      <c r="L36" s="116">
        <v>3.2</v>
      </c>
      <c r="M36" s="91"/>
      <c r="N36" s="116">
        <v>3.2</v>
      </c>
      <c r="O36" s="91"/>
      <c r="P36" s="116">
        <v>3.2</v>
      </c>
      <c r="Q36" s="67"/>
      <c r="R36" s="91"/>
      <c r="S36" s="116">
        <v>3.2</v>
      </c>
      <c r="T36" s="91"/>
      <c r="U36" s="116">
        <v>2.4</v>
      </c>
      <c r="V36" s="91"/>
      <c r="W36" s="116">
        <v>2.4</v>
      </c>
      <c r="X36" s="67"/>
      <c r="Y36" s="67"/>
      <c r="Z36" s="67"/>
      <c r="AA36" s="91"/>
      <c r="AB36" s="3">
        <v>2.4</v>
      </c>
      <c r="AC36" s="92">
        <v>2.4</v>
      </c>
      <c r="AD36" s="67"/>
      <c r="AE36" s="91"/>
      <c r="AF36" s="4">
        <v>2.4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2.4</v>
      </c>
      <c r="K39" s="91"/>
      <c r="L39" s="116">
        <v>2.4</v>
      </c>
      <c r="M39" s="91"/>
      <c r="N39" s="116">
        <v>2.4</v>
      </c>
      <c r="O39" s="91"/>
      <c r="P39" s="116">
        <v>2.4</v>
      </c>
      <c r="Q39" s="67"/>
      <c r="R39" s="91"/>
      <c r="S39" s="116">
        <v>2.4</v>
      </c>
      <c r="T39" s="91"/>
      <c r="U39" s="116">
        <v>2.4</v>
      </c>
      <c r="V39" s="91"/>
      <c r="W39" s="116">
        <v>2.4</v>
      </c>
      <c r="X39" s="67"/>
      <c r="Y39" s="67"/>
      <c r="Z39" s="67"/>
      <c r="AA39" s="91"/>
      <c r="AB39" s="3">
        <v>2.4</v>
      </c>
      <c r="AC39" s="92">
        <v>2.4</v>
      </c>
      <c r="AD39" s="67"/>
      <c r="AE39" s="91"/>
      <c r="AF39" s="4">
        <v>2.4</v>
      </c>
    </row>
    <row r="40" spans="5:32" x14ac:dyDescent="0.25">
      <c r="E40" s="93" t="s">
        <v>73</v>
      </c>
      <c r="F40" s="67"/>
      <c r="G40" s="67"/>
      <c r="H40" s="67"/>
      <c r="I40" s="94"/>
      <c r="J40" s="116">
        <v>0.5</v>
      </c>
      <c r="K40" s="91"/>
      <c r="L40" s="116">
        <v>0.5</v>
      </c>
      <c r="M40" s="91"/>
      <c r="N40" s="116">
        <v>0.5</v>
      </c>
      <c r="O40" s="91"/>
      <c r="P40" s="116">
        <v>0.5</v>
      </c>
      <c r="Q40" s="67"/>
      <c r="R40" s="91"/>
      <c r="S40" s="116">
        <v>0.5</v>
      </c>
      <c r="T40" s="91"/>
      <c r="U40" s="116">
        <v>0.5</v>
      </c>
      <c r="V40" s="91"/>
      <c r="W40" s="116">
        <v>0.5</v>
      </c>
      <c r="X40" s="67"/>
      <c r="Y40" s="67"/>
      <c r="Z40" s="67"/>
      <c r="AA40" s="91"/>
      <c r="AB40" s="3">
        <v>0.5</v>
      </c>
      <c r="AC40" s="92">
        <v>0.5</v>
      </c>
      <c r="AD40" s="67"/>
      <c r="AE40" s="91"/>
      <c r="AF40" s="4">
        <v>0.5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13">
        <v>6.3</v>
      </c>
      <c r="V43" s="114"/>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6">
        <v>0.2</v>
      </c>
      <c r="K45" s="91"/>
      <c r="L45" s="116">
        <v>0.3</v>
      </c>
      <c r="M45" s="91"/>
      <c r="N45" s="116">
        <v>0.3</v>
      </c>
      <c r="O45" s="91"/>
      <c r="P45" s="116">
        <v>0.3</v>
      </c>
      <c r="Q45" s="67"/>
      <c r="R45" s="91"/>
      <c r="S45" s="116">
        <v>0.3</v>
      </c>
      <c r="T45" s="91"/>
      <c r="U45" s="117"/>
      <c r="V45" s="91"/>
      <c r="W45" s="117"/>
      <c r="X45" s="67"/>
      <c r="Y45" s="67"/>
      <c r="Z45" s="67"/>
      <c r="AA45" s="91"/>
      <c r="AB45" s="5"/>
      <c r="AC45" s="95"/>
      <c r="AD45" s="67"/>
      <c r="AE45" s="91"/>
      <c r="AF45" s="6"/>
    </row>
    <row r="46" spans="5:32" x14ac:dyDescent="0.25">
      <c r="E46" s="93" t="s">
        <v>93</v>
      </c>
      <c r="F46" s="67"/>
      <c r="G46" s="67"/>
      <c r="H46" s="67"/>
      <c r="I46" s="94"/>
      <c r="J46" s="116">
        <v>0.2</v>
      </c>
      <c r="K46" s="91"/>
      <c r="L46" s="116">
        <v>0.3</v>
      </c>
      <c r="M46" s="91"/>
      <c r="N46" s="116">
        <v>0.3</v>
      </c>
      <c r="O46" s="91"/>
      <c r="P46" s="116">
        <v>0.3</v>
      </c>
      <c r="Q46" s="67"/>
      <c r="R46" s="91"/>
      <c r="S46" s="116">
        <v>0.3</v>
      </c>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7" t="s">
        <v>1073</v>
      </c>
      <c r="K48" s="105"/>
      <c r="L48" s="127" t="s">
        <v>1073</v>
      </c>
      <c r="M48" s="105"/>
      <c r="N48" s="127" t="s">
        <v>1073</v>
      </c>
      <c r="O48" s="105"/>
      <c r="P48" s="127" t="s">
        <v>1073</v>
      </c>
      <c r="Q48" s="112"/>
      <c r="R48" s="105"/>
      <c r="S48" s="127" t="s">
        <v>1073</v>
      </c>
      <c r="T48" s="105"/>
      <c r="U48" s="124" t="s">
        <v>953</v>
      </c>
      <c r="V48" s="107"/>
      <c r="W48" s="124" t="s">
        <v>953</v>
      </c>
      <c r="X48" s="108"/>
      <c r="Y48" s="108"/>
      <c r="Z48" s="108"/>
      <c r="AA48" s="107"/>
      <c r="AB48" s="12" t="s">
        <v>953</v>
      </c>
      <c r="AC48" s="106" t="s">
        <v>953</v>
      </c>
      <c r="AD48" s="108"/>
      <c r="AE48" s="107"/>
      <c r="AF48" s="13" t="s">
        <v>953</v>
      </c>
    </row>
    <row r="49" spans="5:5" ht="2.4500000000000002" customHeight="1" thickTop="1" x14ac:dyDescent="0.25"/>
    <row r="50" spans="5:5" ht="0.6" customHeight="1" x14ac:dyDescent="0.25">
      <c r="E50" s="17" t="s">
        <v>954</v>
      </c>
    </row>
    <row r="51" spans="5:5" ht="0" hidden="1" customHeight="1" x14ac:dyDescent="0.25"/>
    <row r="52" spans="5:5" x14ac:dyDescent="0.25">
      <c r="E52" s="50" t="s">
        <v>1246</v>
      </c>
    </row>
    <row r="53" spans="5:5" x14ac:dyDescent="0.25">
      <c r="E53" s="17" t="s">
        <v>954</v>
      </c>
    </row>
  </sheetData>
  <sheetProtection algorithmName="SHA-512" hashValue="srTyr13BhQPI9lnHCENIqIaH8w/bVpzsOuLaDv4cLbry/qs2TQKBJQLsPk2p9DEXn94HM+g/JuXeGGvxSWIFUQ==" saltValue="JNk0VOmoyOVG70WDo7F/3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6AFE685-797C-4874-8D5C-823C4E5EA755}"/>
    <hyperlink ref="E53" location="INDEX!A1" display="Return to Index" xr:uid="{9DF881B1-DE87-4470-B25B-EF37E43E887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COME - Comet (66/22kV)</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8"/>
  <dimension ref="A1:AJ53"/>
  <sheetViews>
    <sheetView showGridLines="0" topLeftCell="A13"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1247</v>
      </c>
      <c r="J3" s="69"/>
      <c r="K3" s="69"/>
      <c r="L3" s="69"/>
      <c r="M3" s="69"/>
      <c r="N3" s="69"/>
      <c r="O3" s="69"/>
      <c r="P3" s="69"/>
      <c r="Q3" s="69"/>
      <c r="R3" s="69"/>
      <c r="S3" s="69"/>
      <c r="V3" s="71" t="s">
        <v>929</v>
      </c>
      <c r="W3" s="69"/>
      <c r="Y3" s="72" t="s">
        <v>1248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1249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21.5</v>
      </c>
      <c r="K26" s="91"/>
      <c r="L26" s="116">
        <v>21.5</v>
      </c>
      <c r="M26" s="91"/>
      <c r="N26" s="116">
        <v>21.5</v>
      </c>
      <c r="O26" s="91"/>
      <c r="P26" s="116">
        <v>21.5</v>
      </c>
      <c r="Q26" s="67"/>
      <c r="R26" s="91"/>
      <c r="S26" s="116">
        <v>21.5</v>
      </c>
      <c r="T26" s="91"/>
      <c r="U26" s="116">
        <v>24.6</v>
      </c>
      <c r="V26" s="91"/>
      <c r="W26" s="116">
        <v>24.6</v>
      </c>
      <c r="X26" s="67"/>
      <c r="Y26" s="67"/>
      <c r="Z26" s="67"/>
      <c r="AA26" s="91"/>
      <c r="AB26" s="3">
        <v>24.6</v>
      </c>
      <c r="AC26" s="92">
        <v>24.6</v>
      </c>
      <c r="AD26" s="67"/>
      <c r="AE26" s="91"/>
      <c r="AF26" s="4">
        <v>24.6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4.7</v>
      </c>
      <c r="K28" s="91"/>
      <c r="L28" s="116">
        <v>4.8</v>
      </c>
      <c r="M28" s="91"/>
      <c r="N28" s="116">
        <v>4.8</v>
      </c>
      <c r="O28" s="91"/>
      <c r="P28" s="116">
        <v>4.9000000000000004</v>
      </c>
      <c r="Q28" s="67"/>
      <c r="R28" s="91"/>
      <c r="S28" s="116">
        <v>4.9000000000000004</v>
      </c>
      <c r="T28" s="91"/>
      <c r="U28" s="116">
        <v>3.7</v>
      </c>
      <c r="V28" s="91"/>
      <c r="W28" s="116">
        <v>3.7</v>
      </c>
      <c r="X28" s="67"/>
      <c r="Y28" s="67"/>
      <c r="Z28" s="67"/>
      <c r="AA28" s="91"/>
      <c r="AB28" s="3">
        <v>3.7</v>
      </c>
      <c r="AC28" s="92">
        <v>3.8</v>
      </c>
      <c r="AD28" s="67"/>
      <c r="AE28" s="91"/>
      <c r="AF28" s="4">
        <v>3.8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0.98199999999999998</v>
      </c>
      <c r="K31" s="91"/>
      <c r="L31" s="118">
        <v>0.98199999999999998</v>
      </c>
      <c r="M31" s="91"/>
      <c r="N31" s="118">
        <v>0.98199999999999998</v>
      </c>
      <c r="O31" s="91"/>
      <c r="P31" s="118">
        <v>0.98199999999999998</v>
      </c>
      <c r="Q31" s="67"/>
      <c r="R31" s="91"/>
      <c r="S31" s="118">
        <v>0.98199999999999998</v>
      </c>
      <c r="T31" s="91"/>
      <c r="U31" s="118">
        <v>0.98899999999999999</v>
      </c>
      <c r="V31" s="91"/>
      <c r="W31" s="118">
        <v>0.98899999999999999</v>
      </c>
      <c r="X31" s="67"/>
      <c r="Y31" s="67"/>
      <c r="Z31" s="67"/>
      <c r="AA31" s="91"/>
      <c r="AB31" s="7">
        <v>0.98899999999999999</v>
      </c>
      <c r="AC31" s="96">
        <v>0.98899999999999999</v>
      </c>
      <c r="AD31" s="67"/>
      <c r="AE31" s="91"/>
      <c r="AF31" s="8">
        <v>0.98899999999999999</v>
      </c>
    </row>
    <row r="32" spans="4:32" ht="13.15" customHeight="1" x14ac:dyDescent="0.25">
      <c r="E32" s="93" t="s">
        <v>40</v>
      </c>
      <c r="F32" s="67"/>
      <c r="G32" s="67"/>
      <c r="H32" s="67"/>
      <c r="I32" s="94"/>
      <c r="J32" s="116">
        <v>12.6</v>
      </c>
      <c r="K32" s="91"/>
      <c r="L32" s="116">
        <v>12.6</v>
      </c>
      <c r="M32" s="91"/>
      <c r="N32" s="116">
        <v>12.6</v>
      </c>
      <c r="O32" s="91"/>
      <c r="P32" s="116">
        <v>12.6</v>
      </c>
      <c r="Q32" s="67"/>
      <c r="R32" s="91"/>
      <c r="S32" s="116">
        <v>12.6</v>
      </c>
      <c r="T32" s="91"/>
      <c r="U32" s="116">
        <v>13.6</v>
      </c>
      <c r="V32" s="91"/>
      <c r="W32" s="116">
        <v>13.6</v>
      </c>
      <c r="X32" s="67"/>
      <c r="Y32" s="67"/>
      <c r="Z32" s="67"/>
      <c r="AA32" s="91"/>
      <c r="AB32" s="3">
        <v>13.6</v>
      </c>
      <c r="AC32" s="92">
        <v>13.6</v>
      </c>
      <c r="AD32" s="67"/>
      <c r="AE32" s="91"/>
      <c r="AF32" s="4">
        <v>13.6</v>
      </c>
    </row>
    <row r="33" spans="5:32" ht="13.15" customHeight="1" x14ac:dyDescent="0.25">
      <c r="E33" s="97" t="s">
        <v>44</v>
      </c>
      <c r="F33" s="67"/>
      <c r="G33" s="67"/>
      <c r="H33" s="67"/>
      <c r="I33" s="94"/>
      <c r="J33" s="119">
        <v>4.5999999999999996</v>
      </c>
      <c r="K33" s="91"/>
      <c r="L33" s="119">
        <v>4.5999999999999996</v>
      </c>
      <c r="M33" s="91"/>
      <c r="N33" s="119">
        <v>4.7</v>
      </c>
      <c r="O33" s="91"/>
      <c r="P33" s="119">
        <v>4.7</v>
      </c>
      <c r="Q33" s="67"/>
      <c r="R33" s="91"/>
      <c r="S33" s="119">
        <v>4.7</v>
      </c>
      <c r="T33" s="91"/>
      <c r="U33" s="119">
        <v>3.5</v>
      </c>
      <c r="V33" s="91"/>
      <c r="W33" s="119">
        <v>3.5</v>
      </c>
      <c r="X33" s="67"/>
      <c r="Y33" s="67"/>
      <c r="Z33" s="67"/>
      <c r="AA33" s="91"/>
      <c r="AB33" s="9">
        <v>3.6</v>
      </c>
      <c r="AC33" s="98">
        <v>3.6</v>
      </c>
      <c r="AD33" s="67"/>
      <c r="AE33" s="91"/>
      <c r="AF33" s="10">
        <v>3.6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1251</v>
      </c>
      <c r="K35" s="91"/>
      <c r="L35" s="117" t="s">
        <v>1251</v>
      </c>
      <c r="M35" s="91"/>
      <c r="N35" s="117" t="s">
        <v>1251</v>
      </c>
      <c r="O35" s="91"/>
      <c r="P35" s="117" t="s">
        <v>1251</v>
      </c>
      <c r="Q35" s="67"/>
      <c r="R35" s="91"/>
      <c r="S35" s="117" t="s">
        <v>1251</v>
      </c>
      <c r="T35" s="91"/>
      <c r="U35" s="117" t="s">
        <v>1251</v>
      </c>
      <c r="V35" s="91"/>
      <c r="W35" s="117" t="s">
        <v>1251</v>
      </c>
      <c r="X35" s="67"/>
      <c r="Y35" s="67"/>
      <c r="Z35" s="67"/>
      <c r="AA35" s="91"/>
      <c r="AB35" s="5" t="s">
        <v>1251</v>
      </c>
      <c r="AC35" s="95" t="s">
        <v>1251</v>
      </c>
      <c r="AD35" s="67"/>
      <c r="AE35" s="91"/>
      <c r="AF35" s="6" t="s">
        <v>1251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16</v>
      </c>
      <c r="K43" s="121"/>
      <c r="L43" s="120">
        <v>16</v>
      </c>
      <c r="M43" s="121"/>
      <c r="N43" s="120">
        <v>16</v>
      </c>
      <c r="O43" s="121"/>
      <c r="P43" s="120">
        <v>16</v>
      </c>
      <c r="Q43" s="122"/>
      <c r="R43" s="121"/>
      <c r="S43" s="120">
        <v>16</v>
      </c>
      <c r="T43" s="121"/>
      <c r="U43" s="125">
        <v>16</v>
      </c>
      <c r="V43" s="126"/>
      <c r="W43" s="120">
        <v>16</v>
      </c>
      <c r="X43" s="122"/>
      <c r="Y43" s="122"/>
      <c r="Z43" s="122"/>
      <c r="AA43" s="121"/>
      <c r="AB43" s="23">
        <v>16</v>
      </c>
      <c r="AC43" s="120">
        <v>16</v>
      </c>
      <c r="AD43" s="122"/>
      <c r="AE43" s="121"/>
      <c r="AF43" s="24">
        <v>16</v>
      </c>
    </row>
    <row r="44" spans="5:32" ht="22.5" customHeight="1" x14ac:dyDescent="0.25">
      <c r="E44" s="99" t="s">
        <v>85</v>
      </c>
      <c r="F44" s="100"/>
      <c r="G44" s="100"/>
      <c r="H44" s="100"/>
      <c r="I44" s="101"/>
      <c r="J44" s="120">
        <v>8</v>
      </c>
      <c r="K44" s="121"/>
      <c r="L44" s="120">
        <v>8</v>
      </c>
      <c r="M44" s="121"/>
      <c r="N44" s="120">
        <v>8</v>
      </c>
      <c r="O44" s="121"/>
      <c r="P44" s="120">
        <v>8</v>
      </c>
      <c r="Q44" s="122"/>
      <c r="R44" s="121"/>
      <c r="S44" s="120">
        <v>8</v>
      </c>
      <c r="T44" s="121"/>
      <c r="U44" s="120">
        <v>8</v>
      </c>
      <c r="V44" s="121"/>
      <c r="W44" s="120">
        <v>8</v>
      </c>
      <c r="X44" s="122"/>
      <c r="Y44" s="122"/>
      <c r="Z44" s="122"/>
      <c r="AA44" s="121"/>
      <c r="AB44" s="23">
        <v>8</v>
      </c>
      <c r="AC44" s="120">
        <v>8</v>
      </c>
      <c r="AD44" s="122"/>
      <c r="AE44" s="121"/>
      <c r="AF44" s="24">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8h2BpPkzxaYWr87+MDg+RszK3YPQuwZMeJ8ykLbzuasqxetqYY9cRGAPju7EmLz/2WurUUT96zj9hp387LMduw==" saltValue="PzYQ0ubQ6YsPcIu2IH3Vh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DFEDD75-6C2B-41CF-860F-915A0EE01EB2}"/>
    <hyperlink ref="E53" location="INDEX!A1" display="Return to Index" xr:uid="{6A3DFBBF-C7B5-43FE-9D66-98D30E28A1F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COOK - Cooktown (66/22kV)</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1252</v>
      </c>
      <c r="J3" s="69"/>
      <c r="K3" s="69"/>
      <c r="L3" s="69"/>
      <c r="M3" s="69"/>
      <c r="N3" s="69"/>
      <c r="O3" s="69"/>
      <c r="P3" s="69"/>
      <c r="Q3" s="69"/>
      <c r="R3" s="69"/>
      <c r="S3" s="69"/>
      <c r="V3" s="71" t="s">
        <v>929</v>
      </c>
      <c r="W3" s="69"/>
      <c r="Y3" s="72" t="s">
        <v>1049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1254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1255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5.3</v>
      </c>
      <c r="K26" s="91"/>
      <c r="L26" s="116">
        <v>5.3</v>
      </c>
      <c r="M26" s="91"/>
      <c r="N26" s="116">
        <v>5.3</v>
      </c>
      <c r="O26" s="91"/>
      <c r="P26" s="116">
        <v>5.3</v>
      </c>
      <c r="Q26" s="67"/>
      <c r="R26" s="91"/>
      <c r="S26" s="116">
        <v>5.3</v>
      </c>
      <c r="T26" s="91"/>
      <c r="U26" s="116">
        <v>6</v>
      </c>
      <c r="V26" s="91"/>
      <c r="W26" s="116">
        <v>6</v>
      </c>
      <c r="X26" s="67"/>
      <c r="Y26" s="67"/>
      <c r="Z26" s="67"/>
      <c r="AA26" s="91"/>
      <c r="AB26" s="3">
        <v>6</v>
      </c>
      <c r="AC26" s="92">
        <v>6</v>
      </c>
      <c r="AD26" s="67"/>
      <c r="AE26" s="91"/>
      <c r="AF26" s="4">
        <v>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v>
      </c>
      <c r="K28" s="91"/>
      <c r="L28" s="116">
        <v>1.6</v>
      </c>
      <c r="M28" s="91"/>
      <c r="N28" s="116">
        <v>1.7</v>
      </c>
      <c r="O28" s="91"/>
      <c r="P28" s="116">
        <v>1.7</v>
      </c>
      <c r="Q28" s="67"/>
      <c r="R28" s="91"/>
      <c r="S28" s="116">
        <v>1.7</v>
      </c>
      <c r="T28" s="91"/>
      <c r="U28" s="116">
        <v>1.5</v>
      </c>
      <c r="V28" s="91"/>
      <c r="W28" s="116">
        <v>1.5</v>
      </c>
      <c r="X28" s="67"/>
      <c r="Y28" s="67"/>
      <c r="Z28" s="67"/>
      <c r="AA28" s="91"/>
      <c r="AB28" s="3">
        <v>1.6</v>
      </c>
      <c r="AC28" s="92">
        <v>1.6</v>
      </c>
      <c r="AD28" s="67"/>
      <c r="AE28" s="91"/>
      <c r="AF28" s="4">
        <v>1.6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0.93500000000000005</v>
      </c>
      <c r="K31" s="91"/>
      <c r="L31" s="118">
        <v>0.93500000000000005</v>
      </c>
      <c r="M31" s="91"/>
      <c r="N31" s="118">
        <v>0.93500000000000005</v>
      </c>
      <c r="O31" s="91"/>
      <c r="P31" s="118">
        <v>0.93500000000000005</v>
      </c>
      <c r="Q31" s="67"/>
      <c r="R31" s="91"/>
      <c r="S31" s="118">
        <v>0.93500000000000005</v>
      </c>
      <c r="T31" s="91"/>
      <c r="U31" s="118">
        <v>0.749</v>
      </c>
      <c r="V31" s="91"/>
      <c r="W31" s="118">
        <v>0.749</v>
      </c>
      <c r="X31" s="67"/>
      <c r="Y31" s="67"/>
      <c r="Z31" s="67"/>
      <c r="AA31" s="91"/>
      <c r="AB31" s="7">
        <v>0.88800000000000001</v>
      </c>
      <c r="AC31" s="96">
        <v>0.88800000000000001</v>
      </c>
      <c r="AD31" s="67"/>
      <c r="AE31" s="91"/>
      <c r="AF31" s="8">
        <v>0.749</v>
      </c>
    </row>
    <row r="32" spans="4:32" ht="13.15" customHeight="1" x14ac:dyDescent="0.25">
      <c r="E32" s="93" t="s">
        <v>40</v>
      </c>
      <c r="F32" s="67"/>
      <c r="G32" s="67"/>
      <c r="H32" s="67"/>
      <c r="I32" s="94"/>
      <c r="J32" s="116">
        <v>3</v>
      </c>
      <c r="K32" s="91"/>
      <c r="L32" s="116">
        <v>3</v>
      </c>
      <c r="M32" s="91"/>
      <c r="N32" s="116">
        <v>3</v>
      </c>
      <c r="O32" s="91"/>
      <c r="P32" s="116">
        <v>3</v>
      </c>
      <c r="Q32" s="67"/>
      <c r="R32" s="91"/>
      <c r="S32" s="116">
        <v>3</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1.5</v>
      </c>
      <c r="K33" s="91"/>
      <c r="L33" s="119">
        <v>1.5</v>
      </c>
      <c r="M33" s="91"/>
      <c r="N33" s="119">
        <v>1.5</v>
      </c>
      <c r="O33" s="91"/>
      <c r="P33" s="119">
        <v>1.6</v>
      </c>
      <c r="Q33" s="67"/>
      <c r="R33" s="91"/>
      <c r="S33" s="119">
        <v>1.5</v>
      </c>
      <c r="T33" s="91"/>
      <c r="U33" s="119">
        <v>1.4</v>
      </c>
      <c r="V33" s="91"/>
      <c r="W33" s="119">
        <v>1.4</v>
      </c>
      <c r="X33" s="67"/>
      <c r="Y33" s="67"/>
      <c r="Z33" s="67"/>
      <c r="AA33" s="91"/>
      <c r="AB33" s="9">
        <v>1.5</v>
      </c>
      <c r="AC33" s="98">
        <v>1.5</v>
      </c>
      <c r="AD33" s="67"/>
      <c r="AE33" s="91"/>
      <c r="AF33" s="10">
        <v>1.5</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3</v>
      </c>
      <c r="K39" s="91"/>
      <c r="L39" s="116">
        <v>3</v>
      </c>
      <c r="M39" s="91"/>
      <c r="N39" s="116">
        <v>3</v>
      </c>
      <c r="O39" s="91"/>
      <c r="P39" s="116">
        <v>3</v>
      </c>
      <c r="Q39" s="67"/>
      <c r="R39" s="91"/>
      <c r="S39" s="116">
        <v>3</v>
      </c>
      <c r="T39" s="91"/>
      <c r="U39" s="116">
        <v>3</v>
      </c>
      <c r="V39" s="91"/>
      <c r="W39" s="116">
        <v>3</v>
      </c>
      <c r="X39" s="67"/>
      <c r="Y39" s="67"/>
      <c r="Z39" s="67"/>
      <c r="AA39" s="91"/>
      <c r="AB39" s="3">
        <v>3</v>
      </c>
      <c r="AC39" s="92">
        <v>3</v>
      </c>
      <c r="AD39" s="67"/>
      <c r="AE39" s="91"/>
      <c r="AF39" s="4">
        <v>3</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v>
      </c>
      <c r="K43" s="103"/>
      <c r="L43" s="102">
        <v>4</v>
      </c>
      <c r="M43" s="103"/>
      <c r="N43" s="102">
        <v>4</v>
      </c>
      <c r="O43" s="103"/>
      <c r="P43" s="102">
        <v>4</v>
      </c>
      <c r="Q43" s="100"/>
      <c r="R43" s="103"/>
      <c r="S43" s="102">
        <v>4</v>
      </c>
      <c r="T43" s="103"/>
      <c r="U43" s="113">
        <v>4</v>
      </c>
      <c r="V43" s="114"/>
      <c r="W43" s="102">
        <v>4</v>
      </c>
      <c r="X43" s="100"/>
      <c r="Y43" s="100"/>
      <c r="Z43" s="100"/>
      <c r="AA43" s="103"/>
      <c r="AB43" s="18">
        <v>4</v>
      </c>
      <c r="AC43" s="102">
        <v>4</v>
      </c>
      <c r="AD43" s="100"/>
      <c r="AE43" s="103"/>
      <c r="AF43" s="19">
        <v>4</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mbrbRdSjCzmho/m0RZ/Zu7t6CuQOXS/EIi0VCh4mrRZP4qXPKwPysvRez2BOHcOqwG4D9Zn3GtB6+Aruj3DAMA==" saltValue="rZ2wqd1aO/aZJgkWDw8dt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1AECA84-D228-4920-83CC-4015ED27F159}"/>
    <hyperlink ref="E53" location="INDEX!A1" display="Return to Index" xr:uid="{11DA36F0-B3B8-41CE-A241-9EA1A1D0AF3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COOM - Coominglah (66/22kV)</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J53"/>
  <sheetViews>
    <sheetView showGridLines="0" topLeftCell="A10" workbookViewId="0">
      <selection activeCell="AL46" sqref="AL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1256</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80</v>
      </c>
      <c r="K26" s="91"/>
      <c r="L26" s="116">
        <v>80</v>
      </c>
      <c r="M26" s="91"/>
      <c r="N26" s="116">
        <v>80</v>
      </c>
      <c r="O26" s="91"/>
      <c r="P26" s="116">
        <v>80</v>
      </c>
      <c r="Q26" s="67"/>
      <c r="R26" s="91"/>
      <c r="S26" s="116">
        <v>80</v>
      </c>
      <c r="T26" s="91"/>
      <c r="U26" s="116">
        <v>80</v>
      </c>
      <c r="V26" s="91"/>
      <c r="W26" s="116">
        <v>80</v>
      </c>
      <c r="X26" s="67"/>
      <c r="Y26" s="67"/>
      <c r="Z26" s="67"/>
      <c r="AA26" s="91"/>
      <c r="AB26" s="3">
        <v>80</v>
      </c>
      <c r="AC26" s="92">
        <v>80</v>
      </c>
      <c r="AD26" s="67"/>
      <c r="AE26" s="91"/>
      <c r="AF26" s="4">
        <v>80</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19.600000000000001</v>
      </c>
      <c r="K28" s="91"/>
      <c r="L28" s="116">
        <v>19.8</v>
      </c>
      <c r="M28" s="91"/>
      <c r="N28" s="116">
        <v>19.899999999999999</v>
      </c>
      <c r="O28" s="91"/>
      <c r="P28" s="116">
        <v>20</v>
      </c>
      <c r="Q28" s="67"/>
      <c r="R28" s="91"/>
      <c r="S28" s="116">
        <v>20</v>
      </c>
      <c r="T28" s="91"/>
      <c r="U28" s="116">
        <v>9.6999999999999993</v>
      </c>
      <c r="V28" s="91"/>
      <c r="W28" s="116">
        <v>9.6999999999999993</v>
      </c>
      <c r="X28" s="67"/>
      <c r="Y28" s="67"/>
      <c r="Z28" s="67"/>
      <c r="AA28" s="91"/>
      <c r="AB28" s="3">
        <v>9.9</v>
      </c>
      <c r="AC28" s="92">
        <v>9.9</v>
      </c>
      <c r="AD28" s="67"/>
      <c r="AE28" s="91"/>
      <c r="AF28" s="4">
        <v>10</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0.61099999999999999</v>
      </c>
      <c r="K31" s="91"/>
      <c r="L31" s="118">
        <v>0.61099999999999999</v>
      </c>
      <c r="M31" s="91"/>
      <c r="N31" s="118">
        <v>0.61099999999999999</v>
      </c>
      <c r="O31" s="91"/>
      <c r="P31" s="118">
        <v>0.61099999999999999</v>
      </c>
      <c r="Q31" s="67"/>
      <c r="R31" s="91"/>
      <c r="S31" s="118">
        <v>0.61099999999999999</v>
      </c>
      <c r="T31" s="91"/>
      <c r="U31" s="118">
        <v>0.89</v>
      </c>
      <c r="V31" s="91"/>
      <c r="W31" s="118">
        <v>0.89</v>
      </c>
      <c r="X31" s="67"/>
      <c r="Y31" s="67"/>
      <c r="Z31" s="67"/>
      <c r="AA31" s="91"/>
      <c r="AB31" s="7">
        <v>0.89</v>
      </c>
      <c r="AC31" s="96">
        <v>0.89</v>
      </c>
      <c r="AD31" s="67"/>
      <c r="AE31" s="91"/>
      <c r="AF31" s="8">
        <v>0.89</v>
      </c>
    </row>
    <row r="32" spans="4:32" ht="13.15" customHeight="1" x14ac:dyDescent="0.25">
      <c r="E32" s="93" t="s">
        <v>40</v>
      </c>
      <c r="F32" s="67"/>
      <c r="G32" s="67"/>
      <c r="H32" s="67"/>
      <c r="I32" s="94"/>
      <c r="J32" s="116">
        <v>40</v>
      </c>
      <c r="K32" s="91"/>
      <c r="L32" s="116">
        <v>40</v>
      </c>
      <c r="M32" s="91"/>
      <c r="N32" s="116">
        <v>40</v>
      </c>
      <c r="O32" s="91"/>
      <c r="P32" s="116">
        <v>40</v>
      </c>
      <c r="Q32" s="67"/>
      <c r="R32" s="91"/>
      <c r="S32" s="116">
        <v>40</v>
      </c>
      <c r="T32" s="91"/>
      <c r="U32" s="116">
        <v>40</v>
      </c>
      <c r="V32" s="91"/>
      <c r="W32" s="116">
        <v>40</v>
      </c>
      <c r="X32" s="67"/>
      <c r="Y32" s="67"/>
      <c r="Z32" s="67"/>
      <c r="AA32" s="91"/>
      <c r="AB32" s="3">
        <v>40</v>
      </c>
      <c r="AC32" s="92">
        <v>40</v>
      </c>
      <c r="AD32" s="67"/>
      <c r="AE32" s="91"/>
      <c r="AF32" s="4">
        <v>40</v>
      </c>
    </row>
    <row r="33" spans="5:32" ht="13.15" customHeight="1" x14ac:dyDescent="0.25">
      <c r="E33" s="97" t="s">
        <v>44</v>
      </c>
      <c r="F33" s="67"/>
      <c r="G33" s="67"/>
      <c r="H33" s="67"/>
      <c r="I33" s="94"/>
      <c r="J33" s="119">
        <v>18.100000000000001</v>
      </c>
      <c r="K33" s="91"/>
      <c r="L33" s="119">
        <v>18.2</v>
      </c>
      <c r="M33" s="91"/>
      <c r="N33" s="119">
        <v>18.399999999999999</v>
      </c>
      <c r="O33" s="91"/>
      <c r="P33" s="119">
        <v>18.5</v>
      </c>
      <c r="Q33" s="67"/>
      <c r="R33" s="91"/>
      <c r="S33" s="119">
        <v>18.5</v>
      </c>
      <c r="T33" s="91"/>
      <c r="U33" s="119">
        <v>9.4</v>
      </c>
      <c r="V33" s="91"/>
      <c r="W33" s="119">
        <v>9.5</v>
      </c>
      <c r="X33" s="67"/>
      <c r="Y33" s="67"/>
      <c r="Z33" s="67"/>
      <c r="AA33" s="91"/>
      <c r="AB33" s="9">
        <v>9.6</v>
      </c>
      <c r="AC33" s="98">
        <v>9.6999999999999993</v>
      </c>
      <c r="AD33" s="67"/>
      <c r="AE33" s="91"/>
      <c r="AF33" s="10">
        <v>9.8000000000000007</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1259</v>
      </c>
      <c r="K35" s="91"/>
      <c r="L35" s="117" t="s">
        <v>1259</v>
      </c>
      <c r="M35" s="91"/>
      <c r="N35" s="117" t="s">
        <v>1259</v>
      </c>
      <c r="O35" s="91"/>
      <c r="P35" s="117" t="s">
        <v>1259</v>
      </c>
      <c r="Q35" s="67"/>
      <c r="R35" s="91"/>
      <c r="S35" s="117" t="s">
        <v>1259</v>
      </c>
      <c r="T35" s="91"/>
      <c r="U35" s="117" t="s">
        <v>1259</v>
      </c>
      <c r="V35" s="91"/>
      <c r="W35" s="117" t="s">
        <v>1259</v>
      </c>
      <c r="X35" s="67"/>
      <c r="Y35" s="67"/>
      <c r="Z35" s="67"/>
      <c r="AA35" s="91"/>
      <c r="AB35" s="5" t="s">
        <v>1259</v>
      </c>
      <c r="AC35" s="95" t="s">
        <v>1259</v>
      </c>
      <c r="AD35" s="67"/>
      <c r="AE35" s="91"/>
      <c r="AF35" s="6" t="s">
        <v>1259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0</v>
      </c>
      <c r="K43" s="91"/>
      <c r="L43" s="95">
        <f>J43</f>
        <v>0</v>
      </c>
      <c r="M43" s="91"/>
      <c r="N43" s="95">
        <f>J43</f>
        <v>0</v>
      </c>
      <c r="O43" s="91"/>
      <c r="P43" s="95">
        <f>J43</f>
        <v>0</v>
      </c>
      <c r="Q43" s="67"/>
      <c r="R43" s="91"/>
      <c r="S43" s="95">
        <f>J43</f>
        <v>0</v>
      </c>
      <c r="T43" s="91"/>
      <c r="U43" s="163">
        <f>J43</f>
        <v>0</v>
      </c>
      <c r="V43" s="164"/>
      <c r="W43" s="95">
        <f>J43</f>
        <v>0</v>
      </c>
      <c r="X43" s="67"/>
      <c r="Y43" s="67"/>
      <c r="Z43" s="67"/>
      <c r="AA43" s="91"/>
      <c r="AB43" s="5">
        <f>J43</f>
        <v>0</v>
      </c>
      <c r="AC43" s="95">
        <f>J43</f>
        <v>0</v>
      </c>
      <c r="AD43" s="67"/>
      <c r="AE43" s="91"/>
      <c r="AF43" s="6">
        <f>J43</f>
        <v>0</v>
      </c>
    </row>
    <row r="44" spans="5:32" ht="22.5" customHeight="1" x14ac:dyDescent="0.25">
      <c r="E44" s="93" t="s">
        <v>85</v>
      </c>
      <c r="F44" s="67"/>
      <c r="G44" s="67"/>
      <c r="H44" s="67"/>
      <c r="I44" s="94"/>
      <c r="J44" s="95">
        <v>0</v>
      </c>
      <c r="K44" s="91"/>
      <c r="L44" s="95">
        <f>J44</f>
        <v>0</v>
      </c>
      <c r="M44" s="91"/>
      <c r="N44" s="95">
        <f>J44</f>
        <v>0</v>
      </c>
      <c r="O44" s="91"/>
      <c r="P44" s="95">
        <f>J44</f>
        <v>0</v>
      </c>
      <c r="Q44" s="67"/>
      <c r="R44" s="91"/>
      <c r="S44" s="95">
        <f>J44</f>
        <v>0</v>
      </c>
      <c r="T44" s="91"/>
      <c r="U44" s="95">
        <f>J44</f>
        <v>0</v>
      </c>
      <c r="V44" s="91"/>
      <c r="W44" s="95">
        <f>J44</f>
        <v>0</v>
      </c>
      <c r="X44" s="67"/>
      <c r="Y44" s="67"/>
      <c r="Z44" s="67"/>
      <c r="AA44" s="91"/>
      <c r="AB44" s="5">
        <f>J44</f>
        <v>0</v>
      </c>
      <c r="AC44" s="95">
        <f>J44</f>
        <v>0</v>
      </c>
      <c r="AD44" s="67"/>
      <c r="AE44" s="91"/>
      <c r="AF44" s="6">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Bb1cCaE1zLOr0Ucp3HFWq61YSrObv3DaA5ahnMzYx4Qc2NAs1SpWKEimUaNFz2LYoi6U5nt7P77zxIuEki6RA==" saltValue="3ZaZEjoWTScJfdPEMLph2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46C8425-8402-4529-B5BD-90DABD2CCDA2}"/>
    <hyperlink ref="E53" location="INDEX!A1" display="Return to Index" xr:uid="{FA1C0B15-5293-483A-9AB8-E10680037B8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CPRE - Cape River East (66/33kV)</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A1:AJ53"/>
  <sheetViews>
    <sheetView showGridLines="0" topLeftCell="A22"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1260</v>
      </c>
      <c r="J3" s="69"/>
      <c r="K3" s="69"/>
      <c r="L3" s="69"/>
      <c r="M3" s="69"/>
      <c r="N3" s="69"/>
      <c r="O3" s="69"/>
      <c r="P3" s="69"/>
      <c r="Q3" s="69"/>
      <c r="R3" s="69"/>
      <c r="S3" s="69"/>
      <c r="V3" s="71" t="s">
        <v>929</v>
      </c>
      <c r="W3" s="69"/>
      <c r="Y3" s="72" t="s">
        <v>1261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1262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1263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47.1</v>
      </c>
      <c r="K26" s="91"/>
      <c r="L26" s="116">
        <v>47.1</v>
      </c>
      <c r="M26" s="91"/>
      <c r="N26" s="116">
        <v>47.1</v>
      </c>
      <c r="O26" s="91"/>
      <c r="P26" s="116">
        <v>47.1</v>
      </c>
      <c r="Q26" s="67"/>
      <c r="R26" s="91"/>
      <c r="S26" s="116">
        <v>47.1</v>
      </c>
      <c r="T26" s="91"/>
      <c r="U26" s="116">
        <v>53.4</v>
      </c>
      <c r="V26" s="91"/>
      <c r="W26" s="116">
        <v>53.4</v>
      </c>
      <c r="X26" s="67"/>
      <c r="Y26" s="67"/>
      <c r="Z26" s="67"/>
      <c r="AA26" s="91"/>
      <c r="AB26" s="3">
        <v>53.4</v>
      </c>
      <c r="AC26" s="92">
        <v>53.4</v>
      </c>
      <c r="AD26" s="67"/>
      <c r="AE26" s="91"/>
      <c r="AF26" s="4">
        <v>53.4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19.100000000000001</v>
      </c>
      <c r="K28" s="91"/>
      <c r="L28" s="116">
        <v>19.3</v>
      </c>
      <c r="M28" s="91"/>
      <c r="N28" s="116">
        <v>19.5</v>
      </c>
      <c r="O28" s="91"/>
      <c r="P28" s="116">
        <v>19.600000000000001</v>
      </c>
      <c r="Q28" s="67"/>
      <c r="R28" s="91"/>
      <c r="S28" s="116">
        <v>19.7</v>
      </c>
      <c r="T28" s="91"/>
      <c r="U28" s="116">
        <v>13.4</v>
      </c>
      <c r="V28" s="91"/>
      <c r="W28" s="116">
        <v>13.5</v>
      </c>
      <c r="X28" s="67"/>
      <c r="Y28" s="67"/>
      <c r="Z28" s="67"/>
      <c r="AA28" s="91"/>
      <c r="AB28" s="3">
        <v>13.7</v>
      </c>
      <c r="AC28" s="92">
        <v>13.8</v>
      </c>
      <c r="AD28" s="67"/>
      <c r="AE28" s="91"/>
      <c r="AF28" s="4">
        <v>13.9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27.6</v>
      </c>
      <c r="K32" s="91"/>
      <c r="L32" s="116">
        <v>27.6</v>
      </c>
      <c r="M32" s="91"/>
      <c r="N32" s="116">
        <v>27.6</v>
      </c>
      <c r="O32" s="91"/>
      <c r="P32" s="116">
        <v>27.6</v>
      </c>
      <c r="Q32" s="67"/>
      <c r="R32" s="91"/>
      <c r="S32" s="116">
        <v>27.6</v>
      </c>
      <c r="T32" s="91"/>
      <c r="U32" s="116">
        <v>29.8</v>
      </c>
      <c r="V32" s="91"/>
      <c r="W32" s="116">
        <v>29.8</v>
      </c>
      <c r="X32" s="67"/>
      <c r="Y32" s="67"/>
      <c r="Z32" s="67"/>
      <c r="AA32" s="91"/>
      <c r="AB32" s="3">
        <v>29.8</v>
      </c>
      <c r="AC32" s="92">
        <v>29.8</v>
      </c>
      <c r="AD32" s="67"/>
      <c r="AE32" s="91"/>
      <c r="AF32" s="4">
        <v>29.8</v>
      </c>
    </row>
    <row r="33" spans="5:32" ht="13.15" customHeight="1" x14ac:dyDescent="0.25">
      <c r="E33" s="97" t="s">
        <v>44</v>
      </c>
      <c r="F33" s="67"/>
      <c r="G33" s="67"/>
      <c r="H33" s="67"/>
      <c r="I33" s="94"/>
      <c r="J33" s="119">
        <v>18.100000000000001</v>
      </c>
      <c r="K33" s="91"/>
      <c r="L33" s="119">
        <v>18.3</v>
      </c>
      <c r="M33" s="91"/>
      <c r="N33" s="119">
        <v>18.399999999999999</v>
      </c>
      <c r="O33" s="91"/>
      <c r="P33" s="119">
        <v>18.600000000000001</v>
      </c>
      <c r="Q33" s="67"/>
      <c r="R33" s="91"/>
      <c r="S33" s="119">
        <v>18.600000000000001</v>
      </c>
      <c r="T33" s="91"/>
      <c r="U33" s="119">
        <v>13</v>
      </c>
      <c r="V33" s="91"/>
      <c r="W33" s="119">
        <v>13.1</v>
      </c>
      <c r="X33" s="67"/>
      <c r="Y33" s="67"/>
      <c r="Z33" s="67"/>
      <c r="AA33" s="91"/>
      <c r="AB33" s="9">
        <v>13.2</v>
      </c>
      <c r="AC33" s="98">
        <v>13.4</v>
      </c>
      <c r="AD33" s="67"/>
      <c r="AE33" s="91"/>
      <c r="AF33" s="10">
        <v>13.5</v>
      </c>
    </row>
    <row r="34" spans="5:32" ht="20.25" customHeight="1" x14ac:dyDescent="0.25">
      <c r="E34" s="93" t="s">
        <v>948</v>
      </c>
      <c r="F34" s="67"/>
      <c r="G34" s="67"/>
      <c r="H34" s="67"/>
      <c r="I34" s="94"/>
      <c r="J34" s="117">
        <v>0.9</v>
      </c>
      <c r="K34" s="91"/>
      <c r="L34" s="117">
        <v>0.9</v>
      </c>
      <c r="M34" s="91"/>
      <c r="N34" s="117">
        <v>0.9</v>
      </c>
      <c r="O34" s="91"/>
      <c r="P34" s="117">
        <v>0.9</v>
      </c>
      <c r="Q34" s="67"/>
      <c r="R34" s="91"/>
      <c r="S34" s="117">
        <v>0.9</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1264</v>
      </c>
      <c r="K35" s="91"/>
      <c r="L35" s="117" t="s">
        <v>1264</v>
      </c>
      <c r="M35" s="91"/>
      <c r="N35" s="117" t="s">
        <v>1264</v>
      </c>
      <c r="O35" s="91"/>
      <c r="P35" s="117" t="s">
        <v>1264</v>
      </c>
      <c r="Q35" s="67"/>
      <c r="R35" s="91"/>
      <c r="S35" s="117" t="s">
        <v>1264</v>
      </c>
      <c r="T35" s="91"/>
      <c r="U35" s="117" t="s">
        <v>1264</v>
      </c>
      <c r="V35" s="91"/>
      <c r="W35" s="117" t="s">
        <v>1264</v>
      </c>
      <c r="X35" s="67"/>
      <c r="Y35" s="67"/>
      <c r="Z35" s="67"/>
      <c r="AA35" s="91"/>
      <c r="AB35" s="5" t="s">
        <v>1264</v>
      </c>
      <c r="AC35" s="95" t="s">
        <v>1264</v>
      </c>
      <c r="AD35" s="67"/>
      <c r="AE35" s="91"/>
      <c r="AF35" s="6" t="s">
        <v>1264</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2</v>
      </c>
      <c r="K41" s="91"/>
      <c r="L41" s="116">
        <v>2</v>
      </c>
      <c r="M41" s="91"/>
      <c r="N41" s="116">
        <v>2</v>
      </c>
      <c r="O41" s="91"/>
      <c r="P41" s="116">
        <v>2</v>
      </c>
      <c r="Q41" s="67"/>
      <c r="R41" s="91"/>
      <c r="S41" s="116">
        <v>2</v>
      </c>
      <c r="T41" s="91"/>
      <c r="U41" s="116">
        <v>2</v>
      </c>
      <c r="V41" s="91"/>
      <c r="W41" s="116">
        <v>2</v>
      </c>
      <c r="X41" s="67"/>
      <c r="Y41" s="67"/>
      <c r="Z41" s="67"/>
      <c r="AA41" s="91"/>
      <c r="AB41" s="3">
        <v>2</v>
      </c>
      <c r="AC41" s="92">
        <v>2</v>
      </c>
      <c r="AD41" s="67"/>
      <c r="AE41" s="91"/>
      <c r="AF41" s="4">
        <v>2</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9G7aLBvZYLZZPOfQFAXKUwJ1IhYVmkOCD4UZz/mi4HoKEIEnw6EJy5+Jbzc8WJQMarWFwK7JJZ/t0J6lWNTulQ==" saltValue="UWcMoy1s9oYe4PqgarA7D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32C75382-21C4-4AC6-BC19-6BFE0C633E44}"/>
    <hyperlink ref="E53" location="INDEX!A1" display="Return to Index" xr:uid="{94A73627-7358-4E1B-93E5-5A40906A08D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CRAI - Craiglie (132/22kV)</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dimension ref="A1:AJ53"/>
  <sheetViews>
    <sheetView showGridLines="0" topLeftCell="A4" workbookViewId="0">
      <selection activeCell="AM32" sqref="AM3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1265</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55.6</v>
      </c>
      <c r="K26" s="91"/>
      <c r="L26" s="116">
        <v>55.6</v>
      </c>
      <c r="M26" s="91"/>
      <c r="N26" s="116">
        <v>55.6</v>
      </c>
      <c r="O26" s="91"/>
      <c r="P26" s="116">
        <v>55.6</v>
      </c>
      <c r="Q26" s="67"/>
      <c r="R26" s="91"/>
      <c r="S26" s="116">
        <v>55.6</v>
      </c>
      <c r="T26" s="91"/>
      <c r="U26" s="116">
        <v>57.9</v>
      </c>
      <c r="V26" s="91"/>
      <c r="W26" s="116">
        <v>57.9</v>
      </c>
      <c r="X26" s="67"/>
      <c r="Y26" s="67"/>
      <c r="Z26" s="67"/>
      <c r="AA26" s="91"/>
      <c r="AB26" s="3">
        <v>57.9</v>
      </c>
      <c r="AC26" s="92">
        <v>57.9</v>
      </c>
      <c r="AD26" s="67"/>
      <c r="AE26" s="91"/>
      <c r="AF26" s="4">
        <v>57.9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21.4</v>
      </c>
      <c r="K28" s="91"/>
      <c r="L28" s="116">
        <v>21.5</v>
      </c>
      <c r="M28" s="91"/>
      <c r="N28" s="116">
        <v>21.6</v>
      </c>
      <c r="O28" s="91"/>
      <c r="P28" s="116">
        <v>21.7</v>
      </c>
      <c r="Q28" s="67"/>
      <c r="R28" s="91"/>
      <c r="S28" s="116">
        <v>21.7</v>
      </c>
      <c r="T28" s="91"/>
      <c r="U28" s="116">
        <v>10.6</v>
      </c>
      <c r="V28" s="91"/>
      <c r="W28" s="116">
        <v>10.6</v>
      </c>
      <c r="X28" s="67"/>
      <c r="Y28" s="67"/>
      <c r="Z28" s="67"/>
      <c r="AA28" s="91"/>
      <c r="AB28" s="3">
        <v>10.7</v>
      </c>
      <c r="AC28" s="92">
        <v>10.7</v>
      </c>
      <c r="AD28" s="67"/>
      <c r="AE28" s="91"/>
      <c r="AF28" s="4">
        <v>10.8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0.98599999999999999</v>
      </c>
      <c r="K31" s="91"/>
      <c r="L31" s="118">
        <v>0.98599999999999999</v>
      </c>
      <c r="M31" s="91"/>
      <c r="N31" s="118">
        <v>0.98599999999999999</v>
      </c>
      <c r="O31" s="91"/>
      <c r="P31" s="118">
        <v>0.98599999999999999</v>
      </c>
      <c r="Q31" s="67"/>
      <c r="R31" s="91"/>
      <c r="S31" s="118">
        <v>0.98599999999999999</v>
      </c>
      <c r="T31" s="91"/>
      <c r="U31" s="118">
        <v>0.99199999999999999</v>
      </c>
      <c r="V31" s="91"/>
      <c r="W31" s="118">
        <v>0.99199999999999999</v>
      </c>
      <c r="X31" s="67"/>
      <c r="Y31" s="67"/>
      <c r="Z31" s="67"/>
      <c r="AA31" s="91"/>
      <c r="AB31" s="7">
        <v>0.99199999999999999</v>
      </c>
      <c r="AC31" s="96">
        <v>0.99199999999999999</v>
      </c>
      <c r="AD31" s="67"/>
      <c r="AE31" s="91"/>
      <c r="AF31" s="8">
        <v>0.99199999999999999</v>
      </c>
    </row>
    <row r="32" spans="4:32" ht="13.15" customHeight="1" x14ac:dyDescent="0.25">
      <c r="E32" s="93" t="s">
        <v>40</v>
      </c>
      <c r="F32" s="67"/>
      <c r="G32" s="67"/>
      <c r="H32" s="67"/>
      <c r="I32" s="94"/>
      <c r="J32" s="116">
        <v>30.5</v>
      </c>
      <c r="K32" s="91"/>
      <c r="L32" s="116">
        <v>30.5</v>
      </c>
      <c r="M32" s="91"/>
      <c r="N32" s="116">
        <v>30.5</v>
      </c>
      <c r="O32" s="91"/>
      <c r="P32" s="116">
        <v>30.5</v>
      </c>
      <c r="Q32" s="67"/>
      <c r="R32" s="91"/>
      <c r="S32" s="116">
        <v>30.5</v>
      </c>
      <c r="T32" s="91"/>
      <c r="U32" s="116">
        <v>31.9</v>
      </c>
      <c r="V32" s="91"/>
      <c r="W32" s="116">
        <v>31.9</v>
      </c>
      <c r="X32" s="67"/>
      <c r="Y32" s="67"/>
      <c r="Z32" s="67"/>
      <c r="AA32" s="91"/>
      <c r="AB32" s="3">
        <v>31.9</v>
      </c>
      <c r="AC32" s="92">
        <v>31.9</v>
      </c>
      <c r="AD32" s="67"/>
      <c r="AE32" s="91"/>
      <c r="AF32" s="4">
        <v>31.9</v>
      </c>
    </row>
    <row r="33" spans="5:32" ht="13.15" customHeight="1" x14ac:dyDescent="0.25">
      <c r="E33" s="97" t="s">
        <v>44</v>
      </c>
      <c r="F33" s="67"/>
      <c r="G33" s="67"/>
      <c r="H33" s="67"/>
      <c r="I33" s="94"/>
      <c r="J33" s="119">
        <v>19.100000000000001</v>
      </c>
      <c r="K33" s="91"/>
      <c r="L33" s="119">
        <v>19.2</v>
      </c>
      <c r="M33" s="91"/>
      <c r="N33" s="119">
        <v>19.3</v>
      </c>
      <c r="O33" s="91"/>
      <c r="P33" s="119">
        <v>19.399999999999999</v>
      </c>
      <c r="Q33" s="67"/>
      <c r="R33" s="91"/>
      <c r="S33" s="119">
        <v>19.399999999999999</v>
      </c>
      <c r="T33" s="91"/>
      <c r="U33" s="119">
        <v>10.3</v>
      </c>
      <c r="V33" s="91"/>
      <c r="W33" s="119">
        <v>10.3</v>
      </c>
      <c r="X33" s="67"/>
      <c r="Y33" s="67"/>
      <c r="Z33" s="67"/>
      <c r="AA33" s="91"/>
      <c r="AB33" s="9">
        <v>10.4</v>
      </c>
      <c r="AC33" s="98">
        <v>10.5</v>
      </c>
      <c r="AD33" s="67"/>
      <c r="AE33" s="91"/>
      <c r="AF33" s="10">
        <v>10.5</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0.5</v>
      </c>
      <c r="V34" s="91"/>
      <c r="W34" s="117">
        <v>0.5</v>
      </c>
      <c r="X34" s="67"/>
      <c r="Y34" s="67"/>
      <c r="Z34" s="67"/>
      <c r="AA34" s="91"/>
      <c r="AB34" s="5">
        <v>0.5</v>
      </c>
      <c r="AC34" s="95">
        <v>0.5</v>
      </c>
      <c r="AD34" s="67"/>
      <c r="AE34" s="91"/>
      <c r="AF34" s="6">
        <v>0.5</v>
      </c>
    </row>
    <row r="35" spans="5:32" ht="20.25" customHeight="1" x14ac:dyDescent="0.25">
      <c r="E35" s="93" t="s">
        <v>949</v>
      </c>
      <c r="F35" s="67"/>
      <c r="G35" s="67"/>
      <c r="H35" s="67"/>
      <c r="I35" s="94"/>
      <c r="J35" s="117" t="s">
        <v>1042</v>
      </c>
      <c r="K35" s="91"/>
      <c r="L35" s="117" t="s">
        <v>1042</v>
      </c>
      <c r="M35" s="91"/>
      <c r="N35" s="117" t="s">
        <v>1042</v>
      </c>
      <c r="O35" s="91"/>
      <c r="P35" s="117" t="s">
        <v>1042</v>
      </c>
      <c r="Q35" s="67"/>
      <c r="R35" s="91"/>
      <c r="S35" s="117" t="s">
        <v>1042</v>
      </c>
      <c r="T35" s="91"/>
      <c r="U35" s="117" t="s">
        <v>1042</v>
      </c>
      <c r="V35" s="91"/>
      <c r="W35" s="117" t="s">
        <v>1042</v>
      </c>
      <c r="X35" s="67"/>
      <c r="Y35" s="67"/>
      <c r="Z35" s="67"/>
      <c r="AA35" s="91"/>
      <c r="AB35" s="5" t="s">
        <v>1042</v>
      </c>
      <c r="AC35" s="95" t="s">
        <v>1042</v>
      </c>
      <c r="AD35" s="67"/>
      <c r="AE35" s="91"/>
      <c r="AF35" s="6" t="s">
        <v>1042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TM+rqtpYT1szgYa2ADX505fk42a3g0XelmG/yn87SphltZHhUZLyOTJ5b3cmro0HtRFXzKkegP7AA/9K6b8/QQ==" saltValue="Vfv3/pS9ZbnIK0NJf31/0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67C400E7-9D31-4C7D-A767-CEF4C1975E34}"/>
    <hyperlink ref="E53" location="INDEX!A1" display="Return to Index" xr:uid="{AA55DF1D-7791-4196-94F1-26F6EEA1BFD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CRAN - Cranbrook (66/11kV)</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1268</v>
      </c>
      <c r="J3" s="69"/>
      <c r="K3" s="69"/>
      <c r="L3" s="69"/>
      <c r="M3" s="69"/>
      <c r="N3" s="69"/>
      <c r="O3" s="69"/>
      <c r="P3" s="69"/>
      <c r="Q3" s="69"/>
      <c r="R3" s="69"/>
      <c r="S3" s="69"/>
      <c r="V3" s="71" t="s">
        <v>929</v>
      </c>
      <c r="W3" s="69"/>
      <c r="Y3" s="72" t="s">
        <v>1269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1271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v>
      </c>
      <c r="K26" s="91"/>
      <c r="L26" s="116">
        <v>3</v>
      </c>
      <c r="M26" s="91"/>
      <c r="N26" s="116">
        <v>3</v>
      </c>
      <c r="O26" s="91"/>
      <c r="P26" s="116">
        <v>3</v>
      </c>
      <c r="Q26" s="67"/>
      <c r="R26" s="91"/>
      <c r="S26" s="116">
        <v>3</v>
      </c>
      <c r="T26" s="91"/>
      <c r="U26" s="116">
        <v>3</v>
      </c>
      <c r="V26" s="91"/>
      <c r="W26" s="116">
        <v>3</v>
      </c>
      <c r="X26" s="67"/>
      <c r="Y26" s="67"/>
      <c r="Z26" s="67"/>
      <c r="AA26" s="91"/>
      <c r="AB26" s="3">
        <v>3</v>
      </c>
      <c r="AC26" s="92">
        <v>3</v>
      </c>
      <c r="AD26" s="67"/>
      <c r="AE26" s="91"/>
      <c r="AF26" s="4">
        <v>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2.6</v>
      </c>
      <c r="K28" s="91"/>
      <c r="L28" s="116">
        <v>2.6</v>
      </c>
      <c r="M28" s="91"/>
      <c r="N28" s="116">
        <v>2.6</v>
      </c>
      <c r="O28" s="91"/>
      <c r="P28" s="116">
        <v>2.7</v>
      </c>
      <c r="Q28" s="67"/>
      <c r="R28" s="91"/>
      <c r="S28" s="116">
        <v>2.7</v>
      </c>
      <c r="T28" s="91"/>
      <c r="U28" s="116">
        <v>2.5</v>
      </c>
      <c r="V28" s="91"/>
      <c r="W28" s="116">
        <v>2.6</v>
      </c>
      <c r="X28" s="67"/>
      <c r="Y28" s="67"/>
      <c r="Z28" s="67"/>
      <c r="AA28" s="91"/>
      <c r="AB28" s="3">
        <v>2.6</v>
      </c>
      <c r="AC28" s="92">
        <v>2.6</v>
      </c>
      <c r="AD28" s="67"/>
      <c r="AE28" s="91"/>
      <c r="AF28" s="4">
        <v>2.6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0.91600000000000004</v>
      </c>
      <c r="K31" s="91"/>
      <c r="L31" s="118">
        <v>0.91600000000000004</v>
      </c>
      <c r="M31" s="91"/>
      <c r="N31" s="118">
        <v>0.91600000000000004</v>
      </c>
      <c r="O31" s="91"/>
      <c r="P31" s="118">
        <v>0.91600000000000004</v>
      </c>
      <c r="Q31" s="67"/>
      <c r="R31" s="91"/>
      <c r="S31" s="118">
        <v>0.91600000000000004</v>
      </c>
      <c r="T31" s="91"/>
      <c r="U31" s="118">
        <v>0.91600000000000004</v>
      </c>
      <c r="V31" s="91"/>
      <c r="W31" s="118">
        <v>0.91600000000000004</v>
      </c>
      <c r="X31" s="67"/>
      <c r="Y31" s="67"/>
      <c r="Z31" s="67"/>
      <c r="AA31" s="91"/>
      <c r="AB31" s="7">
        <v>0.91600000000000004</v>
      </c>
      <c r="AC31" s="96">
        <v>0.91600000000000004</v>
      </c>
      <c r="AD31" s="67"/>
      <c r="AE31" s="91"/>
      <c r="AF31" s="8">
        <v>0.91600000000000004</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2.5</v>
      </c>
      <c r="K33" s="91"/>
      <c r="L33" s="119">
        <v>2.6</v>
      </c>
      <c r="M33" s="91"/>
      <c r="N33" s="119">
        <v>2.6</v>
      </c>
      <c r="O33" s="91"/>
      <c r="P33" s="119">
        <v>2.6</v>
      </c>
      <c r="Q33" s="67"/>
      <c r="R33" s="91"/>
      <c r="S33" s="119">
        <v>2.6</v>
      </c>
      <c r="T33" s="91"/>
      <c r="U33" s="119">
        <v>2.5</v>
      </c>
      <c r="V33" s="91"/>
      <c r="W33" s="119">
        <v>2.5</v>
      </c>
      <c r="X33" s="67"/>
      <c r="Y33" s="67"/>
      <c r="Z33" s="67"/>
      <c r="AA33" s="91"/>
      <c r="AB33" s="9">
        <v>2.5</v>
      </c>
      <c r="AC33" s="98">
        <v>2.5</v>
      </c>
      <c r="AD33" s="67"/>
      <c r="AE33" s="91"/>
      <c r="AF33" s="10">
        <v>2.6</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1272</v>
      </c>
      <c r="K35" s="91"/>
      <c r="L35" s="117" t="s">
        <v>1272</v>
      </c>
      <c r="M35" s="91"/>
      <c r="N35" s="117" t="s">
        <v>1272</v>
      </c>
      <c r="O35" s="91"/>
      <c r="P35" s="117" t="s">
        <v>1272</v>
      </c>
      <c r="Q35" s="67"/>
      <c r="R35" s="91"/>
      <c r="S35" s="117" t="s">
        <v>1272</v>
      </c>
      <c r="T35" s="91"/>
      <c r="U35" s="117" t="s">
        <v>1272</v>
      </c>
      <c r="V35" s="91"/>
      <c r="W35" s="117" t="s">
        <v>1272</v>
      </c>
      <c r="X35" s="67"/>
      <c r="Y35" s="67"/>
      <c r="Z35" s="67"/>
      <c r="AA35" s="91"/>
      <c r="AB35" s="5" t="s">
        <v>1272</v>
      </c>
      <c r="AC35" s="95" t="s">
        <v>1272</v>
      </c>
      <c r="AD35" s="67"/>
      <c r="AE35" s="91"/>
      <c r="AF35" s="6" t="s">
        <v>1272</v>
      </c>
    </row>
    <row r="36" spans="5:32" ht="13.15" customHeight="1" x14ac:dyDescent="0.25">
      <c r="E36" s="93" t="s">
        <v>56</v>
      </c>
      <c r="F36" s="67"/>
      <c r="G36" s="67"/>
      <c r="H36" s="67"/>
      <c r="I36" s="94"/>
      <c r="J36" s="116">
        <v>2.5</v>
      </c>
      <c r="K36" s="91"/>
      <c r="L36" s="116">
        <v>2.6</v>
      </c>
      <c r="M36" s="91"/>
      <c r="N36" s="116">
        <v>2.6</v>
      </c>
      <c r="O36" s="91"/>
      <c r="P36" s="116">
        <v>2.6</v>
      </c>
      <c r="Q36" s="67"/>
      <c r="R36" s="91"/>
      <c r="S36" s="116">
        <v>2.6</v>
      </c>
      <c r="T36" s="91"/>
      <c r="U36" s="116">
        <v>2.5</v>
      </c>
      <c r="V36" s="91"/>
      <c r="W36" s="116">
        <v>2.5</v>
      </c>
      <c r="X36" s="67"/>
      <c r="Y36" s="67"/>
      <c r="Z36" s="67"/>
      <c r="AA36" s="91"/>
      <c r="AB36" s="3">
        <v>2.5</v>
      </c>
      <c r="AC36" s="92">
        <v>2.5</v>
      </c>
      <c r="AD36" s="67"/>
      <c r="AE36" s="91"/>
      <c r="AF36" s="4">
        <v>2.6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0</v>
      </c>
      <c r="K43" s="91"/>
      <c r="L43" s="95">
        <f>J43</f>
        <v>0</v>
      </c>
      <c r="M43" s="91"/>
      <c r="N43" s="95">
        <f>J43</f>
        <v>0</v>
      </c>
      <c r="O43" s="91"/>
      <c r="P43" s="95">
        <f>J43</f>
        <v>0</v>
      </c>
      <c r="Q43" s="67"/>
      <c r="R43" s="91"/>
      <c r="S43" s="95">
        <f>J43</f>
        <v>0</v>
      </c>
      <c r="T43" s="91"/>
      <c r="U43" s="163">
        <f>J43</f>
        <v>0</v>
      </c>
      <c r="V43" s="164"/>
      <c r="W43" s="95">
        <f>J43</f>
        <v>0</v>
      </c>
      <c r="X43" s="67"/>
      <c r="Y43" s="67"/>
      <c r="Z43" s="67"/>
      <c r="AA43" s="91"/>
      <c r="AB43" s="5">
        <f>J43</f>
        <v>0</v>
      </c>
      <c r="AC43" s="95">
        <f>J43</f>
        <v>0</v>
      </c>
      <c r="AD43" s="67"/>
      <c r="AE43" s="91"/>
      <c r="AF43" s="6">
        <f>J43</f>
        <v>0</v>
      </c>
    </row>
    <row r="44" spans="5:32" ht="22.5" customHeight="1" x14ac:dyDescent="0.25">
      <c r="E44" s="93" t="s">
        <v>85</v>
      </c>
      <c r="F44" s="67"/>
      <c r="G44" s="67"/>
      <c r="H44" s="67"/>
      <c r="I44" s="94"/>
      <c r="J44" s="95">
        <v>0</v>
      </c>
      <c r="K44" s="91"/>
      <c r="L44" s="95">
        <f>J44</f>
        <v>0</v>
      </c>
      <c r="M44" s="91"/>
      <c r="N44" s="95">
        <f>J44</f>
        <v>0</v>
      </c>
      <c r="O44" s="91"/>
      <c r="P44" s="95">
        <f>J44</f>
        <v>0</v>
      </c>
      <c r="Q44" s="67"/>
      <c r="R44" s="91"/>
      <c r="S44" s="95">
        <f>J44</f>
        <v>0</v>
      </c>
      <c r="T44" s="91"/>
      <c r="U44" s="95">
        <f>J44</f>
        <v>0</v>
      </c>
      <c r="V44" s="91"/>
      <c r="W44" s="95">
        <f>J44</f>
        <v>0</v>
      </c>
      <c r="X44" s="67"/>
      <c r="Y44" s="67"/>
      <c r="Z44" s="67"/>
      <c r="AA44" s="91"/>
      <c r="AB44" s="5">
        <f>J44</f>
        <v>0</v>
      </c>
      <c r="AC44" s="95">
        <f>J44</f>
        <v>0</v>
      </c>
      <c r="AD44" s="67"/>
      <c r="AE44" s="91"/>
      <c r="AF44" s="6">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BQ6tSPBIHCgHX7aRTFgs5N6dKEnvdVTchzWEW2TVo50cEKwhfJSFZrumNykKce/D2lPGdawK2btWr4jYeLutuA==" saltValue="Vdm0rozMtkb1AAA1JRPRB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BD877D0-CEAA-475D-A258-57763E946C7D}"/>
    <hyperlink ref="E53" location="INDEX!A1" display="Return to Index" xr:uid="{914BBEFA-03DE-489B-AE08-D5E6B5F0FDE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CREA - Cressbrook No. 1 (33/3.3kV)</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1273</v>
      </c>
      <c r="J3" s="69"/>
      <c r="K3" s="69"/>
      <c r="L3" s="69"/>
      <c r="M3" s="69"/>
      <c r="N3" s="69"/>
      <c r="O3" s="69"/>
      <c r="P3" s="69"/>
      <c r="Q3" s="69"/>
      <c r="R3" s="69"/>
      <c r="S3" s="69"/>
      <c r="V3" s="71" t="s">
        <v>929</v>
      </c>
      <c r="W3" s="69"/>
      <c r="Y3" s="72" t="s">
        <v>1269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v>
      </c>
      <c r="K26" s="91"/>
      <c r="L26" s="116">
        <v>3</v>
      </c>
      <c r="M26" s="91"/>
      <c r="N26" s="116">
        <v>3</v>
      </c>
      <c r="O26" s="91"/>
      <c r="P26" s="116">
        <v>3</v>
      </c>
      <c r="Q26" s="67"/>
      <c r="R26" s="91"/>
      <c r="S26" s="116">
        <v>3</v>
      </c>
      <c r="T26" s="91"/>
      <c r="U26" s="116">
        <v>3</v>
      </c>
      <c r="V26" s="91"/>
      <c r="W26" s="116">
        <v>3</v>
      </c>
      <c r="X26" s="67"/>
      <c r="Y26" s="67"/>
      <c r="Z26" s="67"/>
      <c r="AA26" s="91"/>
      <c r="AB26" s="3">
        <v>3</v>
      </c>
      <c r="AC26" s="92">
        <v>3</v>
      </c>
      <c r="AD26" s="67"/>
      <c r="AE26" s="91"/>
      <c r="AF26" s="4">
        <v>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v>
      </c>
      <c r="K28" s="91"/>
      <c r="L28" s="116">
        <v>2.1</v>
      </c>
      <c r="M28" s="91"/>
      <c r="N28" s="116">
        <v>2.1</v>
      </c>
      <c r="O28" s="91"/>
      <c r="P28" s="116">
        <v>2.1</v>
      </c>
      <c r="Q28" s="67"/>
      <c r="R28" s="91"/>
      <c r="S28" s="116">
        <v>2.1</v>
      </c>
      <c r="T28" s="91"/>
      <c r="U28" s="116">
        <v>2.1</v>
      </c>
      <c r="V28" s="91"/>
      <c r="W28" s="116">
        <v>2.1</v>
      </c>
      <c r="X28" s="67"/>
      <c r="Y28" s="67"/>
      <c r="Z28" s="67"/>
      <c r="AA28" s="91"/>
      <c r="AB28" s="3">
        <v>2.1</v>
      </c>
      <c r="AC28" s="92">
        <v>2.1</v>
      </c>
      <c r="AD28" s="67"/>
      <c r="AE28" s="91"/>
      <c r="AF28" s="4">
        <v>2.1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0.90100000000000002</v>
      </c>
      <c r="K31" s="91"/>
      <c r="L31" s="118">
        <v>0.90100000000000002</v>
      </c>
      <c r="M31" s="91"/>
      <c r="N31" s="118">
        <v>0.90100000000000002</v>
      </c>
      <c r="O31" s="91"/>
      <c r="P31" s="118">
        <v>0.90100000000000002</v>
      </c>
      <c r="Q31" s="67"/>
      <c r="R31" s="91"/>
      <c r="S31" s="118">
        <v>0.90100000000000002</v>
      </c>
      <c r="T31" s="91"/>
      <c r="U31" s="118">
        <v>0.9</v>
      </c>
      <c r="V31" s="91"/>
      <c r="W31" s="118">
        <v>0.9</v>
      </c>
      <c r="X31" s="67"/>
      <c r="Y31" s="67"/>
      <c r="Z31" s="67"/>
      <c r="AA31" s="91"/>
      <c r="AB31" s="7">
        <v>0.9</v>
      </c>
      <c r="AC31" s="96">
        <v>0.9</v>
      </c>
      <c r="AD31" s="67"/>
      <c r="AE31" s="91"/>
      <c r="AF31" s="8">
        <v>0.9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2</v>
      </c>
      <c r="K33" s="91"/>
      <c r="L33" s="119">
        <v>2</v>
      </c>
      <c r="M33" s="91"/>
      <c r="N33" s="119">
        <v>2</v>
      </c>
      <c r="O33" s="91"/>
      <c r="P33" s="119">
        <v>2</v>
      </c>
      <c r="Q33" s="67"/>
      <c r="R33" s="91"/>
      <c r="S33" s="119">
        <v>2</v>
      </c>
      <c r="T33" s="91"/>
      <c r="U33" s="119">
        <v>2</v>
      </c>
      <c r="V33" s="91"/>
      <c r="W33" s="119">
        <v>2</v>
      </c>
      <c r="X33" s="67"/>
      <c r="Y33" s="67"/>
      <c r="Z33" s="67"/>
      <c r="AA33" s="91"/>
      <c r="AB33" s="9">
        <v>2</v>
      </c>
      <c r="AC33" s="98">
        <v>2.1</v>
      </c>
      <c r="AD33" s="67"/>
      <c r="AE33" s="91"/>
      <c r="AF33" s="10">
        <v>2.1</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1275</v>
      </c>
      <c r="K35" s="91"/>
      <c r="L35" s="117" t="s">
        <v>1275</v>
      </c>
      <c r="M35" s="91"/>
      <c r="N35" s="117" t="s">
        <v>1275</v>
      </c>
      <c r="O35" s="91"/>
      <c r="P35" s="117" t="s">
        <v>1275</v>
      </c>
      <c r="Q35" s="67"/>
      <c r="R35" s="91"/>
      <c r="S35" s="117" t="s">
        <v>1275</v>
      </c>
      <c r="T35" s="91"/>
      <c r="U35" s="117" t="s">
        <v>1275</v>
      </c>
      <c r="V35" s="91"/>
      <c r="W35" s="117" t="s">
        <v>1275</v>
      </c>
      <c r="X35" s="67"/>
      <c r="Y35" s="67"/>
      <c r="Z35" s="67"/>
      <c r="AA35" s="91"/>
      <c r="AB35" s="5" t="s">
        <v>1275</v>
      </c>
      <c r="AC35" s="95" t="s">
        <v>1275</v>
      </c>
      <c r="AD35" s="67"/>
      <c r="AE35" s="91"/>
      <c r="AF35" s="6" t="s">
        <v>1275</v>
      </c>
    </row>
    <row r="36" spans="5:32" ht="13.15" customHeight="1" x14ac:dyDescent="0.25">
      <c r="E36" s="93" t="s">
        <v>56</v>
      </c>
      <c r="F36" s="67"/>
      <c r="G36" s="67"/>
      <c r="H36" s="67"/>
      <c r="I36" s="94"/>
      <c r="J36" s="116">
        <v>2</v>
      </c>
      <c r="K36" s="91"/>
      <c r="L36" s="116">
        <v>2</v>
      </c>
      <c r="M36" s="91"/>
      <c r="N36" s="116">
        <v>2</v>
      </c>
      <c r="O36" s="91"/>
      <c r="P36" s="116">
        <v>2</v>
      </c>
      <c r="Q36" s="67"/>
      <c r="R36" s="91"/>
      <c r="S36" s="116">
        <v>2</v>
      </c>
      <c r="T36" s="91"/>
      <c r="U36" s="116">
        <v>2</v>
      </c>
      <c r="V36" s="91"/>
      <c r="W36" s="116">
        <v>2</v>
      </c>
      <c r="X36" s="67"/>
      <c r="Y36" s="67"/>
      <c r="Z36" s="67"/>
      <c r="AA36" s="91"/>
      <c r="AB36" s="3">
        <v>2</v>
      </c>
      <c r="AC36" s="92">
        <v>2.1</v>
      </c>
      <c r="AD36" s="67"/>
      <c r="AE36" s="91"/>
      <c r="AF36" s="4">
        <v>2.1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95">
        <v>0</v>
      </c>
      <c r="K43" s="91"/>
      <c r="L43" s="95">
        <f>J43</f>
        <v>0</v>
      </c>
      <c r="M43" s="91"/>
      <c r="N43" s="95">
        <f>J43</f>
        <v>0</v>
      </c>
      <c r="O43" s="91"/>
      <c r="P43" s="95">
        <f>J43</f>
        <v>0</v>
      </c>
      <c r="Q43" s="67"/>
      <c r="R43" s="91"/>
      <c r="S43" s="95">
        <f>J43</f>
        <v>0</v>
      </c>
      <c r="T43" s="91"/>
      <c r="U43" s="163">
        <f>J43</f>
        <v>0</v>
      </c>
      <c r="V43" s="164"/>
      <c r="W43" s="95">
        <f>J43</f>
        <v>0</v>
      </c>
      <c r="X43" s="67"/>
      <c r="Y43" s="67"/>
      <c r="Z43" s="67"/>
      <c r="AA43" s="91"/>
      <c r="AB43" s="5">
        <f>J43</f>
        <v>0</v>
      </c>
      <c r="AC43" s="95">
        <f>J43</f>
        <v>0</v>
      </c>
      <c r="AD43" s="67"/>
      <c r="AE43" s="91"/>
      <c r="AF43" s="6">
        <f>J43</f>
        <v>0</v>
      </c>
    </row>
    <row r="44" spans="5:32" ht="22.5" customHeight="1" x14ac:dyDescent="0.25">
      <c r="E44" s="93" t="s">
        <v>85</v>
      </c>
      <c r="F44" s="67"/>
      <c r="G44" s="67"/>
      <c r="H44" s="67"/>
      <c r="I44" s="94"/>
      <c r="J44" s="95">
        <v>0</v>
      </c>
      <c r="K44" s="91"/>
      <c r="L44" s="95">
        <f>J44</f>
        <v>0</v>
      </c>
      <c r="M44" s="91"/>
      <c r="N44" s="95">
        <f>J44</f>
        <v>0</v>
      </c>
      <c r="O44" s="91"/>
      <c r="P44" s="95">
        <f>J44</f>
        <v>0</v>
      </c>
      <c r="Q44" s="67"/>
      <c r="R44" s="91"/>
      <c r="S44" s="95">
        <f>J44</f>
        <v>0</v>
      </c>
      <c r="T44" s="91"/>
      <c r="U44" s="95">
        <f>J44</f>
        <v>0</v>
      </c>
      <c r="V44" s="91"/>
      <c r="W44" s="95">
        <f>J44</f>
        <v>0</v>
      </c>
      <c r="X44" s="67"/>
      <c r="Y44" s="67"/>
      <c r="Z44" s="67"/>
      <c r="AA44" s="91"/>
      <c r="AB44" s="5">
        <f>J44</f>
        <v>0</v>
      </c>
      <c r="AC44" s="95">
        <f>J44</f>
        <v>0</v>
      </c>
      <c r="AD44" s="67"/>
      <c r="AE44" s="91"/>
      <c r="AF44" s="6">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z3YIeCpHrj/sr1P48618IwRWQ+ePtqccpF7577VezLHnHGTBZEPJpQeLJymE9a6H6mxhSw1i4xiCIW8Jk2vFdw==" saltValue="8Def6rB1Z7S157Sf/mRNx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7DDC264-06FD-4790-98CE-4160AA71FF41}"/>
    <hyperlink ref="E53" location="INDEX!A1" display="Return to Index" xr:uid="{CBD66D7B-AE36-4A5C-86EF-49F99B85A0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CREB - Cressbrook No. 2 (33/3.3kV)</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dimension ref="A1:AJ53"/>
  <sheetViews>
    <sheetView showGridLines="0" topLeftCell="A1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1276</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1279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1.1000000000000001</v>
      </c>
      <c r="K26" s="91"/>
      <c r="L26" s="116">
        <v>1.1000000000000001</v>
      </c>
      <c r="M26" s="91"/>
      <c r="N26" s="116">
        <v>1.1000000000000001</v>
      </c>
      <c r="O26" s="91"/>
      <c r="P26" s="116">
        <v>1.1000000000000001</v>
      </c>
      <c r="Q26" s="67"/>
      <c r="R26" s="91"/>
      <c r="S26" s="116">
        <v>1.1000000000000001</v>
      </c>
      <c r="T26" s="91"/>
      <c r="U26" s="116">
        <v>1.1000000000000001</v>
      </c>
      <c r="V26" s="91"/>
      <c r="W26" s="116">
        <v>1.1000000000000001</v>
      </c>
      <c r="X26" s="67"/>
      <c r="Y26" s="67"/>
      <c r="Z26" s="67"/>
      <c r="AA26" s="91"/>
      <c r="AB26" s="3">
        <v>1.1000000000000001</v>
      </c>
      <c r="AC26" s="92">
        <v>1.1000000000000001</v>
      </c>
      <c r="AD26" s="67"/>
      <c r="AE26" s="91"/>
      <c r="AF26" s="4">
        <v>1.1000000000000001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0.3</v>
      </c>
      <c r="K28" s="91"/>
      <c r="L28" s="116">
        <v>0.3</v>
      </c>
      <c r="M28" s="91"/>
      <c r="N28" s="116">
        <v>0.3</v>
      </c>
      <c r="O28" s="91"/>
      <c r="P28" s="116">
        <v>0.3</v>
      </c>
      <c r="Q28" s="67"/>
      <c r="R28" s="91"/>
      <c r="S28" s="116">
        <v>0.3</v>
      </c>
      <c r="T28" s="91"/>
      <c r="U28" s="116">
        <v>0.6</v>
      </c>
      <c r="V28" s="91"/>
      <c r="W28" s="116">
        <v>0.6</v>
      </c>
      <c r="X28" s="67"/>
      <c r="Y28" s="67"/>
      <c r="Z28" s="67"/>
      <c r="AA28" s="91"/>
      <c r="AB28" s="3">
        <v>0.6</v>
      </c>
      <c r="AC28" s="92">
        <v>0.6</v>
      </c>
      <c r="AD28" s="67"/>
      <c r="AE28" s="91"/>
      <c r="AF28" s="4">
        <v>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0.96</v>
      </c>
      <c r="K31" s="91"/>
      <c r="L31" s="118">
        <v>0.96</v>
      </c>
      <c r="M31" s="91"/>
      <c r="N31" s="118">
        <v>0.96</v>
      </c>
      <c r="O31" s="91"/>
      <c r="P31" s="118">
        <v>0.96</v>
      </c>
      <c r="Q31" s="67"/>
      <c r="R31" s="91"/>
      <c r="S31" s="118">
        <v>0.96</v>
      </c>
      <c r="T31" s="91"/>
      <c r="U31" s="118">
        <v>0.98899999999999999</v>
      </c>
      <c r="V31" s="91"/>
      <c r="W31" s="118">
        <v>0.98899999999999999</v>
      </c>
      <c r="X31" s="67"/>
      <c r="Y31" s="67"/>
      <c r="Z31" s="67"/>
      <c r="AA31" s="91"/>
      <c r="AB31" s="7">
        <v>0.98899999999999999</v>
      </c>
      <c r="AC31" s="96">
        <v>0.98899999999999999</v>
      </c>
      <c r="AD31" s="67"/>
      <c r="AE31" s="91"/>
      <c r="AF31" s="8">
        <v>0.98899999999999999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0.3</v>
      </c>
      <c r="K33" s="91"/>
      <c r="L33" s="119">
        <v>0.3</v>
      </c>
      <c r="M33" s="91"/>
      <c r="N33" s="119">
        <v>0.3</v>
      </c>
      <c r="O33" s="91"/>
      <c r="P33" s="119">
        <v>0.3</v>
      </c>
      <c r="Q33" s="67"/>
      <c r="R33" s="91"/>
      <c r="S33" s="119">
        <v>0.3</v>
      </c>
      <c r="T33" s="91"/>
      <c r="U33" s="119">
        <v>0.6</v>
      </c>
      <c r="V33" s="91"/>
      <c r="W33" s="119">
        <v>0.6</v>
      </c>
      <c r="X33" s="67"/>
      <c r="Y33" s="67"/>
      <c r="Z33" s="67"/>
      <c r="AA33" s="91"/>
      <c r="AB33" s="9">
        <v>0.6</v>
      </c>
      <c r="AC33" s="98">
        <v>0.6</v>
      </c>
      <c r="AD33" s="67"/>
      <c r="AE33" s="91"/>
      <c r="AF33" s="10">
        <v>0.6</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1280</v>
      </c>
      <c r="K35" s="91"/>
      <c r="L35" s="117" t="s">
        <v>1280</v>
      </c>
      <c r="M35" s="91"/>
      <c r="N35" s="117" t="s">
        <v>1280</v>
      </c>
      <c r="O35" s="91"/>
      <c r="P35" s="117" t="s">
        <v>1280</v>
      </c>
      <c r="Q35" s="67"/>
      <c r="R35" s="91"/>
      <c r="S35" s="117" t="s">
        <v>1280</v>
      </c>
      <c r="T35" s="91"/>
      <c r="U35" s="117" t="s">
        <v>1280</v>
      </c>
      <c r="V35" s="91"/>
      <c r="W35" s="117" t="s">
        <v>1280</v>
      </c>
      <c r="X35" s="67"/>
      <c r="Y35" s="67"/>
      <c r="Z35" s="67"/>
      <c r="AA35" s="91"/>
      <c r="AB35" s="5" t="s">
        <v>1280</v>
      </c>
      <c r="AC35" s="95" t="s">
        <v>1280</v>
      </c>
      <c r="AD35" s="67"/>
      <c r="AE35" s="91"/>
      <c r="AF35" s="6" t="s">
        <v>1280</v>
      </c>
    </row>
    <row r="36" spans="5:32" ht="13.15" customHeight="1" x14ac:dyDescent="0.25">
      <c r="E36" s="93" t="s">
        <v>56</v>
      </c>
      <c r="F36" s="67"/>
      <c r="G36" s="67"/>
      <c r="H36" s="67"/>
      <c r="I36" s="94"/>
      <c r="J36" s="116">
        <v>0.3</v>
      </c>
      <c r="K36" s="91"/>
      <c r="L36" s="116">
        <v>0.3</v>
      </c>
      <c r="M36" s="91"/>
      <c r="N36" s="116">
        <v>0.3</v>
      </c>
      <c r="O36" s="91"/>
      <c r="P36" s="116">
        <v>0.3</v>
      </c>
      <c r="Q36" s="67"/>
      <c r="R36" s="91"/>
      <c r="S36" s="116">
        <v>0.3</v>
      </c>
      <c r="T36" s="91"/>
      <c r="U36" s="116">
        <v>0.6</v>
      </c>
      <c r="V36" s="91"/>
      <c r="W36" s="116">
        <v>0.6</v>
      </c>
      <c r="X36" s="67"/>
      <c r="Y36" s="67"/>
      <c r="Z36" s="67"/>
      <c r="AA36" s="91"/>
      <c r="AB36" s="3">
        <v>0.6</v>
      </c>
      <c r="AC36" s="92">
        <v>0.6</v>
      </c>
      <c r="AD36" s="67"/>
      <c r="AE36" s="91"/>
      <c r="AF36" s="4">
        <v>0.6</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0.6</v>
      </c>
      <c r="K39" s="91"/>
      <c r="L39" s="116">
        <v>0.6</v>
      </c>
      <c r="M39" s="91"/>
      <c r="N39" s="116">
        <v>0.6</v>
      </c>
      <c r="O39" s="91"/>
      <c r="P39" s="116">
        <v>0.6</v>
      </c>
      <c r="Q39" s="67"/>
      <c r="R39" s="91"/>
      <c r="S39" s="116">
        <v>0.6</v>
      </c>
      <c r="T39" s="91"/>
      <c r="U39" s="116">
        <v>0.6</v>
      </c>
      <c r="V39" s="91"/>
      <c r="W39" s="116">
        <v>0.6</v>
      </c>
      <c r="X39" s="67"/>
      <c r="Y39" s="67"/>
      <c r="Z39" s="67"/>
      <c r="AA39" s="91"/>
      <c r="AB39" s="3">
        <v>0.6</v>
      </c>
      <c r="AC39" s="92">
        <v>0.6</v>
      </c>
      <c r="AD39" s="67"/>
      <c r="AE39" s="91"/>
      <c r="AF39" s="4">
        <v>0.6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v>
      </c>
      <c r="K43" s="103"/>
      <c r="L43" s="102">
        <v>1</v>
      </c>
      <c r="M43" s="103"/>
      <c r="N43" s="102">
        <v>1</v>
      </c>
      <c r="O43" s="103"/>
      <c r="P43" s="102">
        <v>1</v>
      </c>
      <c r="Q43" s="100"/>
      <c r="R43" s="103"/>
      <c r="S43" s="102">
        <v>1</v>
      </c>
      <c r="T43" s="103"/>
      <c r="U43" s="113">
        <v>1</v>
      </c>
      <c r="V43" s="114"/>
      <c r="W43" s="102">
        <v>1</v>
      </c>
      <c r="X43" s="100"/>
      <c r="Y43" s="100"/>
      <c r="Z43" s="100"/>
      <c r="AA43" s="103"/>
      <c r="AB43" s="18">
        <v>1</v>
      </c>
      <c r="AC43" s="102">
        <v>1</v>
      </c>
      <c r="AD43" s="100"/>
      <c r="AE43" s="103"/>
      <c r="AF43" s="19">
        <v>1</v>
      </c>
    </row>
    <row r="44" spans="5:32" ht="22.5" customHeight="1" x14ac:dyDescent="0.25">
      <c r="E44" s="99" t="s">
        <v>85</v>
      </c>
      <c r="F44" s="100"/>
      <c r="G44" s="100"/>
      <c r="H44" s="100"/>
      <c r="I44" s="101"/>
      <c r="J44" s="102">
        <v>0</v>
      </c>
      <c r="K44" s="103"/>
      <c r="L44" s="102">
        <v>0</v>
      </c>
      <c r="M44" s="103"/>
      <c r="N44" s="102">
        <v>0</v>
      </c>
      <c r="O44" s="103"/>
      <c r="P44" s="102">
        <v>0</v>
      </c>
      <c r="Q44" s="100"/>
      <c r="R44" s="103"/>
      <c r="S44" s="102">
        <v>0</v>
      </c>
      <c r="T44" s="103"/>
      <c r="U44" s="102">
        <v>0</v>
      </c>
      <c r="V44" s="103"/>
      <c r="W44" s="102">
        <v>0</v>
      </c>
      <c r="X44" s="100"/>
      <c r="Y44" s="100"/>
      <c r="Z44" s="100"/>
      <c r="AA44" s="103"/>
      <c r="AB44" s="18">
        <v>0</v>
      </c>
      <c r="AC44" s="102">
        <v>0</v>
      </c>
      <c r="AD44" s="100"/>
      <c r="AE44" s="103"/>
      <c r="AF44" s="19">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ChbS2INUWZP0DmqdZK450g2zC2pvzp7qjXgFCEZJMUFlegpwlueTMg47v+Uq1l900Er2XHoPh17hJ1h64UWAaQ==" saltValue="Ayrh92UDGFJ2Z0DqUsWTj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7C2354AB-28DB-48F5-A456-BF0C7EFF0AB3}"/>
    <hyperlink ref="E53" location="INDEX!A1" display="Return to Index" xr:uid="{9F7D1080-612E-49DB-8E9C-5CB6ADAAB3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CRED - Crediton (66/11kV)</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3"/>
  <sheetViews>
    <sheetView showGridLines="0" topLeftCell="A13" workbookViewId="0">
      <selection activeCell="AM37" sqref="AM3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970</v>
      </c>
      <c r="J3" s="69"/>
      <c r="K3" s="69"/>
      <c r="L3" s="69"/>
      <c r="M3" s="69"/>
      <c r="N3" s="69"/>
      <c r="O3" s="69"/>
      <c r="P3" s="69"/>
      <c r="Q3" s="69"/>
      <c r="R3" s="69"/>
      <c r="S3" s="69"/>
      <c r="V3" s="71" t="s">
        <v>929</v>
      </c>
      <c r="W3" s="69"/>
      <c r="Y3" s="72" t="s">
        <v>971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70</v>
      </c>
      <c r="K26" s="91"/>
      <c r="L26" s="116">
        <v>70</v>
      </c>
      <c r="M26" s="91"/>
      <c r="N26" s="116">
        <v>70</v>
      </c>
      <c r="O26" s="91"/>
      <c r="P26" s="116">
        <v>70</v>
      </c>
      <c r="Q26" s="67"/>
      <c r="R26" s="91"/>
      <c r="S26" s="116">
        <v>70</v>
      </c>
      <c r="T26" s="91"/>
      <c r="U26" s="116">
        <v>73.5</v>
      </c>
      <c r="V26" s="91"/>
      <c r="W26" s="116">
        <v>73.5</v>
      </c>
      <c r="X26" s="67"/>
      <c r="Y26" s="67"/>
      <c r="Z26" s="67"/>
      <c r="AA26" s="91"/>
      <c r="AB26" s="3">
        <v>73.5</v>
      </c>
      <c r="AC26" s="92">
        <v>73.5</v>
      </c>
      <c r="AD26" s="67"/>
      <c r="AE26" s="91"/>
      <c r="AF26" s="4">
        <v>73.5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35.200000000000003</v>
      </c>
      <c r="K28" s="91"/>
      <c r="L28" s="116">
        <v>35.4</v>
      </c>
      <c r="M28" s="91"/>
      <c r="N28" s="116">
        <v>35.6</v>
      </c>
      <c r="O28" s="91"/>
      <c r="P28" s="116">
        <v>35.799999999999997</v>
      </c>
      <c r="Q28" s="67"/>
      <c r="R28" s="91"/>
      <c r="S28" s="116">
        <v>35.9</v>
      </c>
      <c r="T28" s="91"/>
      <c r="U28" s="116">
        <v>19.100000000000001</v>
      </c>
      <c r="V28" s="91"/>
      <c r="W28" s="116">
        <v>19.100000000000001</v>
      </c>
      <c r="X28" s="67"/>
      <c r="Y28" s="67"/>
      <c r="Z28" s="67"/>
      <c r="AA28" s="91"/>
      <c r="AB28" s="3">
        <v>19.3</v>
      </c>
      <c r="AC28" s="92">
        <v>19.399999999999999</v>
      </c>
      <c r="AD28" s="67"/>
      <c r="AE28" s="91"/>
      <c r="AF28" s="4">
        <v>19.5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0.97199999999999998</v>
      </c>
      <c r="K31" s="91"/>
      <c r="L31" s="118">
        <v>0.97199999999999998</v>
      </c>
      <c r="M31" s="91"/>
      <c r="N31" s="118">
        <v>0.97199999999999998</v>
      </c>
      <c r="O31" s="91"/>
      <c r="P31" s="118">
        <v>0.97199999999999998</v>
      </c>
      <c r="Q31" s="67"/>
      <c r="R31" s="91"/>
      <c r="S31" s="118">
        <v>0.97199999999999998</v>
      </c>
      <c r="T31" s="91"/>
      <c r="U31" s="118">
        <v>0.99399999999999999</v>
      </c>
      <c r="V31" s="91"/>
      <c r="W31" s="118">
        <v>0.99399999999999999</v>
      </c>
      <c r="X31" s="67"/>
      <c r="Y31" s="67"/>
      <c r="Z31" s="67"/>
      <c r="AA31" s="91"/>
      <c r="AB31" s="7">
        <v>0.99399999999999999</v>
      </c>
      <c r="AC31" s="96">
        <v>0.99399999999999999</v>
      </c>
      <c r="AD31" s="67"/>
      <c r="AE31" s="91"/>
      <c r="AF31" s="8">
        <v>0.99399999999999999</v>
      </c>
    </row>
    <row r="32" spans="4:32" ht="13.15" customHeight="1" x14ac:dyDescent="0.25">
      <c r="E32" s="93" t="s">
        <v>40</v>
      </c>
      <c r="F32" s="67"/>
      <c r="G32" s="67"/>
      <c r="H32" s="67"/>
      <c r="I32" s="94"/>
      <c r="J32" s="116">
        <v>38.5</v>
      </c>
      <c r="K32" s="91"/>
      <c r="L32" s="116">
        <v>38.5</v>
      </c>
      <c r="M32" s="91"/>
      <c r="N32" s="116">
        <v>38.5</v>
      </c>
      <c r="O32" s="91"/>
      <c r="P32" s="116">
        <v>38.5</v>
      </c>
      <c r="Q32" s="67"/>
      <c r="R32" s="91"/>
      <c r="S32" s="116">
        <v>38.5</v>
      </c>
      <c r="T32" s="91"/>
      <c r="U32" s="116">
        <v>40.299999999999997</v>
      </c>
      <c r="V32" s="91"/>
      <c r="W32" s="116">
        <v>40.299999999999997</v>
      </c>
      <c r="X32" s="67"/>
      <c r="Y32" s="67"/>
      <c r="Z32" s="67"/>
      <c r="AA32" s="91"/>
      <c r="AB32" s="3">
        <v>40.299999999999997</v>
      </c>
      <c r="AC32" s="92">
        <v>40.299999999999997</v>
      </c>
      <c r="AD32" s="67"/>
      <c r="AE32" s="91"/>
      <c r="AF32" s="4">
        <v>40.299999999999997</v>
      </c>
    </row>
    <row r="33" spans="5:33" ht="13.15" customHeight="1" x14ac:dyDescent="0.25">
      <c r="E33" s="97" t="s">
        <v>44</v>
      </c>
      <c r="F33" s="67"/>
      <c r="G33" s="67"/>
      <c r="H33" s="67"/>
      <c r="I33" s="94"/>
      <c r="J33" s="119">
        <v>31.5</v>
      </c>
      <c r="K33" s="91"/>
      <c r="L33" s="119">
        <v>31.7</v>
      </c>
      <c r="M33" s="91"/>
      <c r="N33" s="119">
        <v>31.9</v>
      </c>
      <c r="O33" s="91"/>
      <c r="P33" s="119">
        <v>32</v>
      </c>
      <c r="Q33" s="67"/>
      <c r="R33" s="91"/>
      <c r="S33" s="119">
        <v>32.1</v>
      </c>
      <c r="T33" s="91"/>
      <c r="U33" s="119">
        <v>18.3</v>
      </c>
      <c r="V33" s="91"/>
      <c r="W33" s="119">
        <v>18.3</v>
      </c>
      <c r="X33" s="67"/>
      <c r="Y33" s="67"/>
      <c r="Z33" s="67"/>
      <c r="AA33" s="91"/>
      <c r="AB33" s="9">
        <v>18.5</v>
      </c>
      <c r="AC33" s="98">
        <v>18.600000000000001</v>
      </c>
      <c r="AD33" s="67"/>
      <c r="AE33" s="91"/>
      <c r="AF33" s="10">
        <v>18.8</v>
      </c>
    </row>
    <row r="34" spans="5:33" ht="20.25" customHeight="1" x14ac:dyDescent="0.25">
      <c r="E34" s="93" t="s">
        <v>948</v>
      </c>
      <c r="F34" s="67"/>
      <c r="G34" s="67"/>
      <c r="H34" s="67"/>
      <c r="I34" s="94"/>
      <c r="J34" s="117">
        <v>1.6</v>
      </c>
      <c r="K34" s="91"/>
      <c r="L34" s="117">
        <v>1.6</v>
      </c>
      <c r="M34" s="91"/>
      <c r="N34" s="117">
        <v>1.6</v>
      </c>
      <c r="O34" s="91"/>
      <c r="P34" s="117">
        <v>1.6</v>
      </c>
      <c r="Q34" s="67"/>
      <c r="R34" s="91"/>
      <c r="S34" s="117">
        <v>1.6</v>
      </c>
      <c r="T34" s="91"/>
      <c r="U34" s="117">
        <v>0.9</v>
      </c>
      <c r="V34" s="91"/>
      <c r="W34" s="117">
        <v>0.9</v>
      </c>
      <c r="X34" s="67"/>
      <c r="Y34" s="67"/>
      <c r="Z34" s="67"/>
      <c r="AA34" s="91"/>
      <c r="AB34" s="5">
        <v>0.9</v>
      </c>
      <c r="AC34" s="95">
        <v>0.9</v>
      </c>
      <c r="AD34" s="67"/>
      <c r="AE34" s="91"/>
      <c r="AF34" s="6">
        <v>0.9</v>
      </c>
    </row>
    <row r="35" spans="5:33" ht="20.25" customHeight="1" x14ac:dyDescent="0.25">
      <c r="E35" s="93" t="s">
        <v>949</v>
      </c>
      <c r="F35" s="67"/>
      <c r="G35" s="67"/>
      <c r="H35" s="67"/>
      <c r="I35" s="94"/>
      <c r="J35" s="117" t="s">
        <v>974</v>
      </c>
      <c r="K35" s="91"/>
      <c r="L35" s="117" t="s">
        <v>974</v>
      </c>
      <c r="M35" s="91"/>
      <c r="N35" s="117" t="s">
        <v>974</v>
      </c>
      <c r="O35" s="91"/>
      <c r="P35" s="117" t="s">
        <v>974</v>
      </c>
      <c r="Q35" s="67"/>
      <c r="R35" s="91"/>
      <c r="S35" s="117" t="s">
        <v>974</v>
      </c>
      <c r="T35" s="91"/>
      <c r="U35" s="117" t="s">
        <v>974</v>
      </c>
      <c r="V35" s="91"/>
      <c r="W35" s="117" t="s">
        <v>974</v>
      </c>
      <c r="X35" s="67"/>
      <c r="Y35" s="67"/>
      <c r="Z35" s="67"/>
      <c r="AA35" s="91"/>
      <c r="AB35" s="5" t="s">
        <v>974</v>
      </c>
      <c r="AC35" s="95" t="s">
        <v>974</v>
      </c>
      <c r="AD35" s="67"/>
      <c r="AE35" s="91"/>
      <c r="AF35" s="6" t="s">
        <v>974</v>
      </c>
    </row>
    <row r="36" spans="5:33"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3"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3"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3"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3"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3"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3"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c r="AG42" s="4"/>
    </row>
    <row r="43" spans="5:33" ht="20.25" customHeight="1" x14ac:dyDescent="0.25">
      <c r="E43" s="99" t="s">
        <v>951</v>
      </c>
      <c r="F43" s="100"/>
      <c r="G43" s="100"/>
      <c r="H43" s="100"/>
      <c r="I43" s="101"/>
      <c r="J43" s="120">
        <v>36</v>
      </c>
      <c r="K43" s="121"/>
      <c r="L43" s="120">
        <v>36</v>
      </c>
      <c r="M43" s="121"/>
      <c r="N43" s="120">
        <v>36</v>
      </c>
      <c r="O43" s="121"/>
      <c r="P43" s="120">
        <v>36</v>
      </c>
      <c r="Q43" s="122"/>
      <c r="R43" s="121"/>
      <c r="S43" s="120">
        <v>36</v>
      </c>
      <c r="T43" s="121"/>
      <c r="U43" s="120">
        <v>36</v>
      </c>
      <c r="V43" s="121"/>
      <c r="W43" s="120">
        <v>36</v>
      </c>
      <c r="X43" s="122"/>
      <c r="Y43" s="122"/>
      <c r="Z43" s="122"/>
      <c r="AA43" s="121"/>
      <c r="AB43" s="23">
        <v>36</v>
      </c>
      <c r="AC43" s="120">
        <v>36</v>
      </c>
      <c r="AD43" s="122"/>
      <c r="AE43" s="121"/>
      <c r="AF43" s="46">
        <v>36</v>
      </c>
      <c r="AG43" s="4"/>
    </row>
    <row r="44" spans="5:33" ht="20.25" customHeight="1" x14ac:dyDescent="0.25">
      <c r="E44" s="99" t="s">
        <v>85</v>
      </c>
      <c r="F44" s="100"/>
      <c r="G44" s="100"/>
      <c r="H44" s="100"/>
      <c r="I44" s="101"/>
      <c r="J44" s="120">
        <v>18</v>
      </c>
      <c r="K44" s="121"/>
      <c r="L44" s="120">
        <v>18</v>
      </c>
      <c r="M44" s="121"/>
      <c r="N44" s="120">
        <v>18</v>
      </c>
      <c r="O44" s="121"/>
      <c r="P44" s="120">
        <v>18</v>
      </c>
      <c r="Q44" s="122"/>
      <c r="R44" s="121"/>
      <c r="S44" s="120">
        <v>18</v>
      </c>
      <c r="T44" s="121"/>
      <c r="U44" s="120">
        <v>18</v>
      </c>
      <c r="V44" s="121"/>
      <c r="W44" s="120">
        <v>18</v>
      </c>
      <c r="X44" s="122"/>
      <c r="Y44" s="122"/>
      <c r="Z44" s="122"/>
      <c r="AA44" s="121"/>
      <c r="AB44" s="23">
        <v>18</v>
      </c>
      <c r="AC44" s="120">
        <v>18</v>
      </c>
      <c r="AD44" s="122"/>
      <c r="AE44" s="121"/>
      <c r="AF44" s="46">
        <v>18</v>
      </c>
      <c r="AG44" s="4"/>
    </row>
    <row r="45" spans="5:33"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3"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3"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3"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9ElEirx7B8NmHiuzSjNWqnFutitfzpgVNAgLjMhxtTzP6yW6SEtRaihazMmeN1Dwdw2EoN+1c+nwpMnhMT9t+Q==" saltValue="qjOu8xSFRS+ZWTwp2/UB3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FCE2B308-E888-4AC6-A26D-A9B865D7315D}"/>
    <hyperlink ref="E53" location="INDEX!A1" display="Return to Index" xr:uid="{E836164D-0A7B-4BC7-B0B5-CA82E69F36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ALSH - Alan Sherriff (132/11kV)</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1281</v>
      </c>
      <c r="J3" s="69"/>
      <c r="K3" s="69"/>
      <c r="L3" s="69"/>
      <c r="M3" s="69"/>
      <c r="N3" s="69"/>
      <c r="O3" s="69"/>
      <c r="P3" s="69"/>
      <c r="Q3" s="69"/>
      <c r="R3" s="69"/>
      <c r="S3" s="69"/>
      <c r="V3" s="71" t="s">
        <v>929</v>
      </c>
      <c r="W3" s="69"/>
      <c r="Y3" s="72" t="s">
        <v>1269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1283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1284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8.3000000000000007</v>
      </c>
      <c r="K26" s="91"/>
      <c r="L26" s="116">
        <v>8.3000000000000007</v>
      </c>
      <c r="M26" s="91"/>
      <c r="N26" s="116">
        <v>8.3000000000000007</v>
      </c>
      <c r="O26" s="91"/>
      <c r="P26" s="116">
        <v>8.3000000000000007</v>
      </c>
      <c r="Q26" s="67"/>
      <c r="R26" s="91"/>
      <c r="S26" s="116">
        <v>8.3000000000000007</v>
      </c>
      <c r="T26" s="91"/>
      <c r="U26" s="116">
        <v>9.4</v>
      </c>
      <c r="V26" s="91"/>
      <c r="W26" s="116">
        <v>9.4</v>
      </c>
      <c r="X26" s="67"/>
      <c r="Y26" s="67"/>
      <c r="Z26" s="67"/>
      <c r="AA26" s="91"/>
      <c r="AB26" s="3">
        <v>9.4</v>
      </c>
      <c r="AC26" s="92">
        <v>9.4</v>
      </c>
      <c r="AD26" s="67"/>
      <c r="AE26" s="91"/>
      <c r="AF26" s="4">
        <v>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4.0999999999999996</v>
      </c>
      <c r="K28" s="91"/>
      <c r="L28" s="116">
        <v>4.0999999999999996</v>
      </c>
      <c r="M28" s="91"/>
      <c r="N28" s="116">
        <v>4.2</v>
      </c>
      <c r="O28" s="91"/>
      <c r="P28" s="116">
        <v>4.2</v>
      </c>
      <c r="Q28" s="67"/>
      <c r="R28" s="91"/>
      <c r="S28" s="116">
        <v>4.2</v>
      </c>
      <c r="T28" s="91"/>
      <c r="U28" s="116">
        <v>5</v>
      </c>
      <c r="V28" s="91"/>
      <c r="W28" s="116">
        <v>5</v>
      </c>
      <c r="X28" s="67"/>
      <c r="Y28" s="67"/>
      <c r="Z28" s="67"/>
      <c r="AA28" s="91"/>
      <c r="AB28" s="3">
        <v>5.0999999999999996</v>
      </c>
      <c r="AC28" s="92">
        <v>5.0999999999999996</v>
      </c>
      <c r="AD28" s="67"/>
      <c r="AE28" s="91"/>
      <c r="AF28" s="4">
        <v>5.0999999999999996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0.99399999999999999</v>
      </c>
      <c r="K31" s="91"/>
      <c r="L31" s="118">
        <v>0.99399999999999999</v>
      </c>
      <c r="M31" s="91"/>
      <c r="N31" s="118">
        <v>0.99399999999999999</v>
      </c>
      <c r="O31" s="91"/>
      <c r="P31" s="118">
        <v>0.99399999999999999</v>
      </c>
      <c r="Q31" s="67"/>
      <c r="R31" s="91"/>
      <c r="S31" s="118">
        <v>0.99399999999999999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3.9</v>
      </c>
      <c r="K33" s="91"/>
      <c r="L33" s="119">
        <v>3.9</v>
      </c>
      <c r="M33" s="91"/>
      <c r="N33" s="119">
        <v>4</v>
      </c>
      <c r="O33" s="91"/>
      <c r="P33" s="119">
        <v>4</v>
      </c>
      <c r="Q33" s="67"/>
      <c r="R33" s="91"/>
      <c r="S33" s="119">
        <v>4</v>
      </c>
      <c r="T33" s="91"/>
      <c r="U33" s="119">
        <v>4.8</v>
      </c>
      <c r="V33" s="91"/>
      <c r="W33" s="119">
        <v>4.8</v>
      </c>
      <c r="X33" s="67"/>
      <c r="Y33" s="67"/>
      <c r="Z33" s="67"/>
      <c r="AA33" s="91"/>
      <c r="AB33" s="9">
        <v>4.8</v>
      </c>
      <c r="AC33" s="98">
        <v>4.9000000000000004</v>
      </c>
      <c r="AD33" s="67"/>
      <c r="AE33" s="91"/>
      <c r="AF33" s="10">
        <v>4.9000000000000004</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1061</v>
      </c>
      <c r="K35" s="91"/>
      <c r="L35" s="117" t="s">
        <v>1061</v>
      </c>
      <c r="M35" s="91"/>
      <c r="N35" s="117" t="s">
        <v>1061</v>
      </c>
      <c r="O35" s="91"/>
      <c r="P35" s="117" t="s">
        <v>1061</v>
      </c>
      <c r="Q35" s="67"/>
      <c r="R35" s="91"/>
      <c r="S35" s="117" t="s">
        <v>1061</v>
      </c>
      <c r="T35" s="91"/>
      <c r="U35" s="117" t="s">
        <v>1061</v>
      </c>
      <c r="V35" s="91"/>
      <c r="W35" s="117" t="s">
        <v>1061</v>
      </c>
      <c r="X35" s="67"/>
      <c r="Y35" s="67"/>
      <c r="Z35" s="67"/>
      <c r="AA35" s="91"/>
      <c r="AB35" s="5" t="s">
        <v>1061</v>
      </c>
      <c r="AC35" s="95" t="s">
        <v>1061</v>
      </c>
      <c r="AD35" s="67"/>
      <c r="AE35" s="91"/>
      <c r="AF35" s="6" t="s">
        <v>1061</v>
      </c>
    </row>
    <row r="36" spans="5:32" ht="13.15" customHeight="1" x14ac:dyDescent="0.25">
      <c r="E36" s="93" t="s">
        <v>56</v>
      </c>
      <c r="F36" s="67"/>
      <c r="G36" s="67"/>
      <c r="H36" s="67"/>
      <c r="I36" s="94"/>
      <c r="J36" s="116">
        <v>3.9</v>
      </c>
      <c r="K36" s="91"/>
      <c r="L36" s="116">
        <v>3.9</v>
      </c>
      <c r="M36" s="91"/>
      <c r="N36" s="116">
        <v>4</v>
      </c>
      <c r="O36" s="91"/>
      <c r="P36" s="116">
        <v>4</v>
      </c>
      <c r="Q36" s="67"/>
      <c r="R36" s="91"/>
      <c r="S36" s="116">
        <v>4</v>
      </c>
      <c r="T36" s="91"/>
      <c r="U36" s="116">
        <v>4.8</v>
      </c>
      <c r="V36" s="91"/>
      <c r="W36" s="116">
        <v>4.8</v>
      </c>
      <c r="X36" s="67"/>
      <c r="Y36" s="67"/>
      <c r="Z36" s="67"/>
      <c r="AA36" s="91"/>
      <c r="AB36" s="3">
        <v>4.8</v>
      </c>
      <c r="AC36" s="92">
        <v>4.9000000000000004</v>
      </c>
      <c r="AD36" s="67"/>
      <c r="AE36" s="91"/>
      <c r="AF36" s="4">
        <v>4.9000000000000004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1.5</v>
      </c>
      <c r="K39" s="91"/>
      <c r="L39" s="116">
        <v>1.5</v>
      </c>
      <c r="M39" s="91"/>
      <c r="N39" s="116">
        <v>1.5</v>
      </c>
      <c r="O39" s="91"/>
      <c r="P39" s="116">
        <v>1.5</v>
      </c>
      <c r="Q39" s="67"/>
      <c r="R39" s="91"/>
      <c r="S39" s="116">
        <v>1.5</v>
      </c>
      <c r="T39" s="91"/>
      <c r="U39" s="116">
        <v>1.5</v>
      </c>
      <c r="V39" s="91"/>
      <c r="W39" s="116">
        <v>1.5</v>
      </c>
      <c r="X39" s="67"/>
      <c r="Y39" s="67"/>
      <c r="Z39" s="67"/>
      <c r="AA39" s="91"/>
      <c r="AB39" s="3">
        <v>1.5</v>
      </c>
      <c r="AC39" s="92">
        <v>1.5</v>
      </c>
      <c r="AD39" s="67"/>
      <c r="AE39" s="91"/>
      <c r="AF39" s="4">
        <v>1.5</v>
      </c>
    </row>
    <row r="40" spans="5:32" x14ac:dyDescent="0.25">
      <c r="E40" s="93" t="s">
        <v>73</v>
      </c>
      <c r="F40" s="67"/>
      <c r="G40" s="67"/>
      <c r="H40" s="67"/>
      <c r="I40" s="94"/>
      <c r="J40" s="116">
        <v>10</v>
      </c>
      <c r="K40" s="91"/>
      <c r="L40" s="116">
        <v>10</v>
      </c>
      <c r="M40" s="91"/>
      <c r="N40" s="116">
        <v>10</v>
      </c>
      <c r="O40" s="91"/>
      <c r="P40" s="116">
        <v>10</v>
      </c>
      <c r="Q40" s="67"/>
      <c r="R40" s="91"/>
      <c r="S40" s="116">
        <v>10</v>
      </c>
      <c r="T40" s="91"/>
      <c r="U40" s="116">
        <v>10</v>
      </c>
      <c r="V40" s="91"/>
      <c r="W40" s="116">
        <v>10</v>
      </c>
      <c r="X40" s="67"/>
      <c r="Y40" s="67"/>
      <c r="Z40" s="67"/>
      <c r="AA40" s="91"/>
      <c r="AB40" s="3">
        <v>10</v>
      </c>
      <c r="AC40" s="92">
        <v>10</v>
      </c>
      <c r="AD40" s="67"/>
      <c r="AE40" s="91"/>
      <c r="AF40" s="4">
        <v>10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6.3</v>
      </c>
      <c r="K43" s="103"/>
      <c r="L43" s="102">
        <v>6.3</v>
      </c>
      <c r="M43" s="103"/>
      <c r="N43" s="102">
        <v>6.3</v>
      </c>
      <c r="O43" s="103"/>
      <c r="P43" s="102">
        <v>6.3</v>
      </c>
      <c r="Q43" s="100"/>
      <c r="R43" s="103"/>
      <c r="S43" s="102">
        <v>6.3</v>
      </c>
      <c r="T43" s="103"/>
      <c r="U43" s="113">
        <v>6.3</v>
      </c>
      <c r="V43" s="114"/>
      <c r="W43" s="102">
        <v>6.3</v>
      </c>
      <c r="X43" s="100"/>
      <c r="Y43" s="100"/>
      <c r="Z43" s="100"/>
      <c r="AA43" s="103"/>
      <c r="AB43" s="18">
        <v>6.3</v>
      </c>
      <c r="AC43" s="102">
        <v>6.3</v>
      </c>
      <c r="AD43" s="100"/>
      <c r="AE43" s="103"/>
      <c r="AF43" s="19">
        <v>6.3</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hSt/jIEoaWl7JhxJwNNGJUDCoE9gOjFrAKeSOD6Oif2D5c/eGRi6kUcn2LWzLUu6B77vFdDPs0wwJP/U25EAQ==" saltValue="Ds1n8myANc9UdGWxLX6ga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B8F2652-9F78-4682-91F8-006C7BE58DDD}"/>
    <hyperlink ref="E53" location="INDEX!A1" display="Return to Index" xr:uid="{65EAC15A-295D-4882-86D5-CBA5198FCD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CRNE - Crows Nest (33/11kV)</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1285</v>
      </c>
      <c r="J3" s="69"/>
      <c r="K3" s="69"/>
      <c r="L3" s="69"/>
      <c r="M3" s="69"/>
      <c r="N3" s="69"/>
      <c r="O3" s="69"/>
      <c r="P3" s="69"/>
      <c r="Q3" s="69"/>
      <c r="R3" s="69"/>
      <c r="S3" s="69"/>
      <c r="V3" s="71" t="s">
        <v>929</v>
      </c>
      <c r="W3" s="69"/>
      <c r="Y3" s="72" t="s">
        <v>1286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1287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5.0999999999999996</v>
      </c>
      <c r="K26" s="91"/>
      <c r="L26" s="116">
        <v>5.0999999999999996</v>
      </c>
      <c r="M26" s="91"/>
      <c r="N26" s="116">
        <v>5.0999999999999996</v>
      </c>
      <c r="O26" s="91"/>
      <c r="P26" s="116">
        <v>5.0999999999999996</v>
      </c>
      <c r="Q26" s="67"/>
      <c r="R26" s="91"/>
      <c r="S26" s="116">
        <v>5.0999999999999996</v>
      </c>
      <c r="T26" s="91"/>
      <c r="U26" s="116">
        <v>5.4</v>
      </c>
      <c r="V26" s="91"/>
      <c r="W26" s="116">
        <v>5.4</v>
      </c>
      <c r="X26" s="67"/>
      <c r="Y26" s="67"/>
      <c r="Z26" s="67"/>
      <c r="AA26" s="91"/>
      <c r="AB26" s="3">
        <v>5.4</v>
      </c>
      <c r="AC26" s="92">
        <v>5.4</v>
      </c>
      <c r="AD26" s="67"/>
      <c r="AE26" s="91"/>
      <c r="AF26" s="4">
        <v>5.4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0.6</v>
      </c>
      <c r="M28" s="91"/>
      <c r="N28" s="116">
        <v>0.6</v>
      </c>
      <c r="O28" s="91"/>
      <c r="P28" s="116">
        <v>0.6</v>
      </c>
      <c r="Q28" s="67"/>
      <c r="R28" s="91"/>
      <c r="S28" s="116">
        <v>0.6</v>
      </c>
      <c r="T28" s="91"/>
      <c r="U28" s="116">
        <v>0.6</v>
      </c>
      <c r="V28" s="91"/>
      <c r="W28" s="116">
        <v>0.6</v>
      </c>
      <c r="X28" s="67"/>
      <c r="Y28" s="67"/>
      <c r="Z28" s="67"/>
      <c r="AA28" s="91"/>
      <c r="AB28" s="3">
        <v>0.6</v>
      </c>
      <c r="AC28" s="92">
        <v>0.6</v>
      </c>
      <c r="AD28" s="67"/>
      <c r="AE28" s="91"/>
      <c r="AF28" s="4">
        <v>0.6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0.98599999999999999</v>
      </c>
      <c r="K31" s="91"/>
      <c r="L31" s="118">
        <v>0.98599999999999999</v>
      </c>
      <c r="M31" s="91"/>
      <c r="N31" s="118">
        <v>0.98599999999999999</v>
      </c>
      <c r="O31" s="91"/>
      <c r="P31" s="118">
        <v>0.98599999999999999</v>
      </c>
      <c r="Q31" s="67"/>
      <c r="R31" s="91"/>
      <c r="S31" s="118">
        <v>0.98599999999999999</v>
      </c>
      <c r="T31" s="91"/>
      <c r="U31" s="118">
        <v>0.96</v>
      </c>
      <c r="V31" s="91"/>
      <c r="W31" s="118">
        <v>0.96</v>
      </c>
      <c r="X31" s="67"/>
      <c r="Y31" s="67"/>
      <c r="Z31" s="67"/>
      <c r="AA31" s="91"/>
      <c r="AB31" s="7">
        <v>0.96</v>
      </c>
      <c r="AC31" s="96">
        <v>0.96</v>
      </c>
      <c r="AD31" s="67"/>
      <c r="AE31" s="91"/>
      <c r="AF31" s="8">
        <v>0.94799999999999995</v>
      </c>
    </row>
    <row r="32" spans="4:32" ht="13.15" customHeight="1" x14ac:dyDescent="0.25">
      <c r="E32" s="93" t="s">
        <v>40</v>
      </c>
      <c r="F32" s="67"/>
      <c r="G32" s="67"/>
      <c r="H32" s="67"/>
      <c r="I32" s="94"/>
      <c r="J32" s="116">
        <v>3</v>
      </c>
      <c r="K32" s="91"/>
      <c r="L32" s="116">
        <v>3</v>
      </c>
      <c r="M32" s="91"/>
      <c r="N32" s="116">
        <v>3</v>
      </c>
      <c r="O32" s="91"/>
      <c r="P32" s="116">
        <v>3</v>
      </c>
      <c r="Q32" s="67"/>
      <c r="R32" s="91"/>
      <c r="S32" s="116">
        <v>3</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0.5</v>
      </c>
      <c r="V33" s="91"/>
      <c r="W33" s="119">
        <v>0.5</v>
      </c>
      <c r="X33" s="67"/>
      <c r="Y33" s="67"/>
      <c r="Z33" s="67"/>
      <c r="AA33" s="91"/>
      <c r="AB33" s="9">
        <v>0.5</v>
      </c>
      <c r="AC33" s="98">
        <v>0.5</v>
      </c>
      <c r="AD33" s="67"/>
      <c r="AE33" s="91"/>
      <c r="AF33" s="10">
        <v>0.5</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950</v>
      </c>
      <c r="K35" s="91"/>
      <c r="L35" s="117" t="s">
        <v>950</v>
      </c>
      <c r="M35" s="91"/>
      <c r="N35" s="117" t="s">
        <v>950</v>
      </c>
      <c r="O35" s="91"/>
      <c r="P35" s="117" t="s">
        <v>950</v>
      </c>
      <c r="Q35" s="67"/>
      <c r="R35" s="91"/>
      <c r="S35" s="117" t="s">
        <v>950</v>
      </c>
      <c r="T35" s="91"/>
      <c r="U35" s="117" t="s">
        <v>950</v>
      </c>
      <c r="V35" s="91"/>
      <c r="W35" s="117" t="s">
        <v>950</v>
      </c>
      <c r="X35" s="67"/>
      <c r="Y35" s="67"/>
      <c r="Z35" s="67"/>
      <c r="AA35" s="91"/>
      <c r="AB35" s="5" t="s">
        <v>950</v>
      </c>
      <c r="AC35" s="95" t="s">
        <v>950</v>
      </c>
      <c r="AD35" s="67"/>
      <c r="AE35" s="91"/>
      <c r="AF35" s="6" t="s">
        <v>950</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v>
      </c>
      <c r="K43" s="103"/>
      <c r="L43" s="102">
        <v>4</v>
      </c>
      <c r="M43" s="103"/>
      <c r="N43" s="102">
        <v>4</v>
      </c>
      <c r="O43" s="103"/>
      <c r="P43" s="102">
        <v>4</v>
      </c>
      <c r="Q43" s="100"/>
      <c r="R43" s="103"/>
      <c r="S43" s="102">
        <v>4</v>
      </c>
      <c r="T43" s="103"/>
      <c r="U43" s="113">
        <v>4</v>
      </c>
      <c r="V43" s="114"/>
      <c r="W43" s="102">
        <v>4</v>
      </c>
      <c r="X43" s="100"/>
      <c r="Y43" s="100"/>
      <c r="Z43" s="100"/>
      <c r="AA43" s="103"/>
      <c r="AB43" s="18">
        <v>4</v>
      </c>
      <c r="AC43" s="102">
        <v>4</v>
      </c>
      <c r="AD43" s="100"/>
      <c r="AE43" s="103"/>
      <c r="AF43" s="19">
        <v>4</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hXpS1CVlS4/XFwFWlHFkMxYJmZa9bxEsOxcWmMP0k2AMiH+mpGjmFvOAEGEuEQqEZmgwv2rBoPs+cNAyRKp+Q==" saltValue="QHHaxU50crbHeN2sCMrEk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0979449-F012-4E0F-8ECA-F4572416332E}"/>
    <hyperlink ref="E53" location="INDEX!A1" display="Return to Index" xr:uid="{8CF7130E-0A4E-449B-BE95-6852C591460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CROY - Croydon (66/22kV)</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1288</v>
      </c>
      <c r="J3" s="69"/>
      <c r="K3" s="69"/>
      <c r="L3" s="69"/>
      <c r="M3" s="69"/>
      <c r="N3" s="69"/>
      <c r="O3" s="69"/>
      <c r="P3" s="69"/>
      <c r="Q3" s="69"/>
      <c r="R3" s="69"/>
      <c r="S3" s="69"/>
      <c r="V3" s="71" t="s">
        <v>929</v>
      </c>
      <c r="W3" s="69"/>
      <c r="Y3" s="72" t="s">
        <v>1175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1289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1290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1291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11.3</v>
      </c>
      <c r="K26" s="91"/>
      <c r="L26" s="116">
        <v>11.3</v>
      </c>
      <c r="M26" s="91"/>
      <c r="N26" s="116">
        <v>11.3</v>
      </c>
      <c r="O26" s="91"/>
      <c r="P26" s="116">
        <v>11.3</v>
      </c>
      <c r="Q26" s="67"/>
      <c r="R26" s="91"/>
      <c r="S26" s="116">
        <v>11.3</v>
      </c>
      <c r="T26" s="91"/>
      <c r="U26" s="116">
        <v>13.9</v>
      </c>
      <c r="V26" s="91"/>
      <c r="W26" s="116">
        <v>13.9</v>
      </c>
      <c r="X26" s="67"/>
      <c r="Y26" s="67"/>
      <c r="Z26" s="67"/>
      <c r="AA26" s="91"/>
      <c r="AB26" s="3">
        <v>13.9</v>
      </c>
      <c r="AC26" s="92">
        <v>13.9</v>
      </c>
      <c r="AD26" s="67"/>
      <c r="AE26" s="91"/>
      <c r="AF26" s="4">
        <v>13.9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4.9000000000000004</v>
      </c>
      <c r="K28" s="91"/>
      <c r="L28" s="116">
        <v>4.9000000000000004</v>
      </c>
      <c r="M28" s="91"/>
      <c r="N28" s="116">
        <v>4.9000000000000004</v>
      </c>
      <c r="O28" s="91"/>
      <c r="P28" s="116">
        <v>4.9000000000000004</v>
      </c>
      <c r="Q28" s="67"/>
      <c r="R28" s="91"/>
      <c r="S28" s="116">
        <v>4.9000000000000004</v>
      </c>
      <c r="T28" s="91"/>
      <c r="U28" s="116">
        <v>6.7</v>
      </c>
      <c r="V28" s="91"/>
      <c r="W28" s="116">
        <v>6.7</v>
      </c>
      <c r="X28" s="67"/>
      <c r="Y28" s="67"/>
      <c r="Z28" s="67"/>
      <c r="AA28" s="91"/>
      <c r="AB28" s="3">
        <v>6.8</v>
      </c>
      <c r="AC28" s="92">
        <v>6.8</v>
      </c>
      <c r="AD28" s="67"/>
      <c r="AE28" s="91"/>
      <c r="AF28" s="4">
        <v>6.8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0.99199999999999999</v>
      </c>
      <c r="K31" s="91"/>
      <c r="L31" s="118">
        <v>0.99199999999999999</v>
      </c>
      <c r="M31" s="91"/>
      <c r="N31" s="118">
        <v>0.99199999999999999</v>
      </c>
      <c r="O31" s="91"/>
      <c r="P31" s="118">
        <v>0.99199999999999999</v>
      </c>
      <c r="Q31" s="67"/>
      <c r="R31" s="91"/>
      <c r="S31" s="118">
        <v>0.99199999999999999</v>
      </c>
      <c r="T31" s="91"/>
      <c r="U31" s="118">
        <v>0.997</v>
      </c>
      <c r="V31" s="91"/>
      <c r="W31" s="118">
        <v>0.997</v>
      </c>
      <c r="X31" s="67"/>
      <c r="Y31" s="67"/>
      <c r="Z31" s="67"/>
      <c r="AA31" s="91"/>
      <c r="AB31" s="7">
        <v>0.997</v>
      </c>
      <c r="AC31" s="96">
        <v>0.997</v>
      </c>
      <c r="AD31" s="67"/>
      <c r="AE31" s="91"/>
      <c r="AF31" s="8">
        <v>0.997</v>
      </c>
    </row>
    <row r="32" spans="4:32" ht="13.15" customHeight="1" x14ac:dyDescent="0.25">
      <c r="E32" s="93" t="s">
        <v>40</v>
      </c>
      <c r="F32" s="67"/>
      <c r="G32" s="67"/>
      <c r="H32" s="67"/>
      <c r="I32" s="94"/>
      <c r="J32" s="116">
        <v>6.5</v>
      </c>
      <c r="K32" s="91"/>
      <c r="L32" s="116">
        <v>6.5</v>
      </c>
      <c r="M32" s="91"/>
      <c r="N32" s="116">
        <v>6.5</v>
      </c>
      <c r="O32" s="91"/>
      <c r="P32" s="116">
        <v>6.5</v>
      </c>
      <c r="Q32" s="67"/>
      <c r="R32" s="91"/>
      <c r="S32" s="116">
        <v>6.5</v>
      </c>
      <c r="T32" s="91"/>
      <c r="U32" s="116">
        <v>7.5</v>
      </c>
      <c r="V32" s="91"/>
      <c r="W32" s="116">
        <v>7.5</v>
      </c>
      <c r="X32" s="67"/>
      <c r="Y32" s="67"/>
      <c r="Z32" s="67"/>
      <c r="AA32" s="91"/>
      <c r="AB32" s="3">
        <v>7.5</v>
      </c>
      <c r="AC32" s="92">
        <v>7.5</v>
      </c>
      <c r="AD32" s="67"/>
      <c r="AE32" s="91"/>
      <c r="AF32" s="4">
        <v>7.5</v>
      </c>
    </row>
    <row r="33" spans="5:32" ht="13.15" customHeight="1" x14ac:dyDescent="0.25">
      <c r="E33" s="97" t="s">
        <v>44</v>
      </c>
      <c r="F33" s="67"/>
      <c r="G33" s="67"/>
      <c r="H33" s="67"/>
      <c r="I33" s="94"/>
      <c r="J33" s="119">
        <v>4.5999999999999996</v>
      </c>
      <c r="K33" s="91"/>
      <c r="L33" s="119">
        <v>4.5999999999999996</v>
      </c>
      <c r="M33" s="91"/>
      <c r="N33" s="119">
        <v>4.5999999999999996</v>
      </c>
      <c r="O33" s="91"/>
      <c r="P33" s="119">
        <v>4.5999999999999996</v>
      </c>
      <c r="Q33" s="67"/>
      <c r="R33" s="91"/>
      <c r="S33" s="119">
        <v>4.5999999999999996</v>
      </c>
      <c r="T33" s="91"/>
      <c r="U33" s="119">
        <v>6.5</v>
      </c>
      <c r="V33" s="91"/>
      <c r="W33" s="119">
        <v>6.5</v>
      </c>
      <c r="X33" s="67"/>
      <c r="Y33" s="67"/>
      <c r="Z33" s="67"/>
      <c r="AA33" s="91"/>
      <c r="AB33" s="9">
        <v>6.5</v>
      </c>
      <c r="AC33" s="98">
        <v>6.6</v>
      </c>
      <c r="AD33" s="67"/>
      <c r="AE33" s="91"/>
      <c r="AF33" s="10">
        <v>6.6</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1002</v>
      </c>
      <c r="K35" s="91"/>
      <c r="L35" s="117" t="s">
        <v>1002</v>
      </c>
      <c r="M35" s="91"/>
      <c r="N35" s="117" t="s">
        <v>1002</v>
      </c>
      <c r="O35" s="91"/>
      <c r="P35" s="117" t="s">
        <v>1002</v>
      </c>
      <c r="Q35" s="67"/>
      <c r="R35" s="91"/>
      <c r="S35" s="117" t="s">
        <v>1002</v>
      </c>
      <c r="T35" s="91"/>
      <c r="U35" s="117" t="s">
        <v>1002</v>
      </c>
      <c r="V35" s="91"/>
      <c r="W35" s="117" t="s">
        <v>1002</v>
      </c>
      <c r="X35" s="67"/>
      <c r="Y35" s="67"/>
      <c r="Z35" s="67"/>
      <c r="AA35" s="91"/>
      <c r="AB35" s="5" t="s">
        <v>1002</v>
      </c>
      <c r="AC35" s="95" t="s">
        <v>1002</v>
      </c>
      <c r="AD35" s="67"/>
      <c r="AE35" s="91"/>
      <c r="AF35" s="6" t="s">
        <v>1002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13</v>
      </c>
      <c r="K43" s="103"/>
      <c r="L43" s="102">
        <v>13</v>
      </c>
      <c r="M43" s="103"/>
      <c r="N43" s="102">
        <v>13</v>
      </c>
      <c r="O43" s="103"/>
      <c r="P43" s="102">
        <v>13</v>
      </c>
      <c r="Q43" s="100"/>
      <c r="R43" s="103"/>
      <c r="S43" s="102">
        <v>13</v>
      </c>
      <c r="T43" s="103"/>
      <c r="U43" s="113">
        <v>13</v>
      </c>
      <c r="V43" s="114"/>
      <c r="W43" s="102">
        <v>13</v>
      </c>
      <c r="X43" s="100"/>
      <c r="Y43" s="100"/>
      <c r="Z43" s="100"/>
      <c r="AA43" s="103"/>
      <c r="AB43" s="18">
        <v>13</v>
      </c>
      <c r="AC43" s="102">
        <v>13</v>
      </c>
      <c r="AD43" s="100"/>
      <c r="AE43" s="103"/>
      <c r="AF43" s="19">
        <v>13</v>
      </c>
    </row>
    <row r="44" spans="5:32" ht="22.5" customHeight="1" x14ac:dyDescent="0.25">
      <c r="E44" s="99" t="s">
        <v>85</v>
      </c>
      <c r="F44" s="100"/>
      <c r="G44" s="100"/>
      <c r="H44" s="100"/>
      <c r="I44" s="101"/>
      <c r="J44" s="102">
        <v>8</v>
      </c>
      <c r="K44" s="103"/>
      <c r="L44" s="102">
        <v>8</v>
      </c>
      <c r="M44" s="103"/>
      <c r="N44" s="102">
        <v>8</v>
      </c>
      <c r="O44" s="103"/>
      <c r="P44" s="102">
        <v>8</v>
      </c>
      <c r="Q44" s="100"/>
      <c r="R44" s="103"/>
      <c r="S44" s="102">
        <v>8</v>
      </c>
      <c r="T44" s="103"/>
      <c r="U44" s="102">
        <v>8</v>
      </c>
      <c r="V44" s="103"/>
      <c r="W44" s="102">
        <v>8</v>
      </c>
      <c r="X44" s="100"/>
      <c r="Y44" s="100"/>
      <c r="Z44" s="100"/>
      <c r="AA44" s="103"/>
      <c r="AB44" s="18">
        <v>8</v>
      </c>
      <c r="AC44" s="102">
        <v>8</v>
      </c>
      <c r="AD44" s="100"/>
      <c r="AE44" s="103"/>
      <c r="AF44" s="19">
        <v>8</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SaljX0cMpcQKPDhDgUNE/32pam/1W9uhg2UTGZRyWgcxmxdgR26OXyNEl+Vqt7hBmCD0gyz83EzKwS49sRGJvw==" saltValue="OHvc075kIp24A7kcL6KLB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9FBF997-DDB5-431E-8F72-BF30D13709FB}"/>
    <hyperlink ref="E53" location="INDEX!A1" display="Return to Index" xr:uid="{06832C9B-7EFC-41FE-B379-3B2A416B9C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CUNN - Cunnamulla (66/22kV)</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9"/>
  <dimension ref="A1:AJ53"/>
  <sheetViews>
    <sheetView showGridLines="0" topLeftCell="A13"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1292</v>
      </c>
      <c r="J3" s="69"/>
      <c r="K3" s="69"/>
      <c r="L3" s="69"/>
      <c r="M3" s="69"/>
      <c r="N3" s="69"/>
      <c r="O3" s="69"/>
      <c r="P3" s="69"/>
      <c r="Q3" s="69"/>
      <c r="R3" s="69"/>
      <c r="S3" s="69"/>
      <c r="V3" s="71" t="s">
        <v>929</v>
      </c>
      <c r="W3" s="69"/>
      <c r="Y3" s="72" t="s">
        <v>1293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47.6</v>
      </c>
      <c r="K26" s="91"/>
      <c r="L26" s="116">
        <v>47.6</v>
      </c>
      <c r="M26" s="91"/>
      <c r="N26" s="116">
        <v>47.6</v>
      </c>
      <c r="O26" s="91"/>
      <c r="P26" s="116">
        <v>47.6</v>
      </c>
      <c r="Q26" s="67"/>
      <c r="R26" s="91"/>
      <c r="S26" s="116">
        <v>47.6</v>
      </c>
      <c r="T26" s="91"/>
      <c r="U26" s="116">
        <v>50.9</v>
      </c>
      <c r="V26" s="91"/>
      <c r="W26" s="116">
        <v>50.9</v>
      </c>
      <c r="X26" s="67"/>
      <c r="Y26" s="67"/>
      <c r="Z26" s="67"/>
      <c r="AA26" s="91"/>
      <c r="AB26" s="3">
        <v>50.9</v>
      </c>
      <c r="AC26" s="92">
        <v>50.9</v>
      </c>
      <c r="AD26" s="67"/>
      <c r="AE26" s="91"/>
      <c r="AF26" s="4">
        <v>50.9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16.399999999999999</v>
      </c>
      <c r="K28" s="91"/>
      <c r="L28" s="116">
        <v>16.5</v>
      </c>
      <c r="M28" s="91"/>
      <c r="N28" s="116">
        <v>16.600000000000001</v>
      </c>
      <c r="O28" s="91"/>
      <c r="P28" s="116">
        <v>16.8</v>
      </c>
      <c r="Q28" s="67"/>
      <c r="R28" s="91"/>
      <c r="S28" s="116">
        <v>16.8</v>
      </c>
      <c r="T28" s="91"/>
      <c r="U28" s="116">
        <v>14.6</v>
      </c>
      <c r="V28" s="91"/>
      <c r="W28" s="116">
        <v>14.7</v>
      </c>
      <c r="X28" s="67"/>
      <c r="Y28" s="67"/>
      <c r="Z28" s="67"/>
      <c r="AA28" s="91"/>
      <c r="AB28" s="3">
        <v>14.8</v>
      </c>
      <c r="AC28" s="92">
        <v>14.9</v>
      </c>
      <c r="AD28" s="67"/>
      <c r="AE28" s="91"/>
      <c r="AF28" s="4">
        <v>15.1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0.97399999999999998</v>
      </c>
      <c r="K31" s="91"/>
      <c r="L31" s="118">
        <v>0.97399999999999998</v>
      </c>
      <c r="M31" s="91"/>
      <c r="N31" s="118">
        <v>0.97399999999999998</v>
      </c>
      <c r="O31" s="91"/>
      <c r="P31" s="118">
        <v>0.97399999999999998</v>
      </c>
      <c r="Q31" s="67"/>
      <c r="R31" s="91"/>
      <c r="S31" s="118">
        <v>0.97399999999999998</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26.4</v>
      </c>
      <c r="K32" s="91"/>
      <c r="L32" s="116">
        <v>26.4</v>
      </c>
      <c r="M32" s="91"/>
      <c r="N32" s="116">
        <v>26.4</v>
      </c>
      <c r="O32" s="91"/>
      <c r="P32" s="116">
        <v>26.4</v>
      </c>
      <c r="Q32" s="67"/>
      <c r="R32" s="91"/>
      <c r="S32" s="116">
        <v>26.4</v>
      </c>
      <c r="T32" s="91"/>
      <c r="U32" s="116">
        <v>28.1</v>
      </c>
      <c r="V32" s="91"/>
      <c r="W32" s="116">
        <v>28.1</v>
      </c>
      <c r="X32" s="67"/>
      <c r="Y32" s="67"/>
      <c r="Z32" s="67"/>
      <c r="AA32" s="91"/>
      <c r="AB32" s="3">
        <v>28.1</v>
      </c>
      <c r="AC32" s="92">
        <v>28.1</v>
      </c>
      <c r="AD32" s="67"/>
      <c r="AE32" s="91"/>
      <c r="AF32" s="4">
        <v>28.1</v>
      </c>
    </row>
    <row r="33" spans="5:32" ht="13.15" customHeight="1" x14ac:dyDescent="0.25">
      <c r="E33" s="97" t="s">
        <v>44</v>
      </c>
      <c r="F33" s="67"/>
      <c r="G33" s="67"/>
      <c r="H33" s="67"/>
      <c r="I33" s="94"/>
      <c r="J33" s="119">
        <v>15.1</v>
      </c>
      <c r="K33" s="91"/>
      <c r="L33" s="119">
        <v>15.2</v>
      </c>
      <c r="M33" s="91"/>
      <c r="N33" s="119">
        <v>15.3</v>
      </c>
      <c r="O33" s="91"/>
      <c r="P33" s="119">
        <v>15.4</v>
      </c>
      <c r="Q33" s="67"/>
      <c r="R33" s="91"/>
      <c r="S33" s="119">
        <v>15.4</v>
      </c>
      <c r="T33" s="91"/>
      <c r="U33" s="119">
        <v>13.1</v>
      </c>
      <c r="V33" s="91"/>
      <c r="W33" s="119">
        <v>13.1</v>
      </c>
      <c r="X33" s="67"/>
      <c r="Y33" s="67"/>
      <c r="Z33" s="67"/>
      <c r="AA33" s="91"/>
      <c r="AB33" s="9">
        <v>13.2</v>
      </c>
      <c r="AC33" s="98">
        <v>13.3</v>
      </c>
      <c r="AD33" s="67"/>
      <c r="AE33" s="91"/>
      <c r="AF33" s="10">
        <v>13.5</v>
      </c>
    </row>
    <row r="34" spans="5:32" ht="20.25" customHeight="1" x14ac:dyDescent="0.25">
      <c r="E34" s="93" t="s">
        <v>948</v>
      </c>
      <c r="F34" s="67"/>
      <c r="G34" s="67"/>
      <c r="H34" s="67"/>
      <c r="I34" s="94"/>
      <c r="J34" s="117">
        <v>0.8</v>
      </c>
      <c r="K34" s="91"/>
      <c r="L34" s="117">
        <v>0.8</v>
      </c>
      <c r="M34" s="91"/>
      <c r="N34" s="117">
        <v>0.8</v>
      </c>
      <c r="O34" s="91"/>
      <c r="P34" s="117">
        <v>0.8</v>
      </c>
      <c r="Q34" s="67"/>
      <c r="R34" s="91"/>
      <c r="S34" s="117">
        <v>0.8</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32</v>
      </c>
      <c r="K43" s="103"/>
      <c r="L43" s="102">
        <v>32</v>
      </c>
      <c r="M43" s="103"/>
      <c r="N43" s="102">
        <v>32</v>
      </c>
      <c r="O43" s="103"/>
      <c r="P43" s="102">
        <v>32</v>
      </c>
      <c r="Q43" s="100"/>
      <c r="R43" s="103"/>
      <c r="S43" s="102">
        <v>32</v>
      </c>
      <c r="T43" s="103"/>
      <c r="U43" s="113">
        <v>32</v>
      </c>
      <c r="V43" s="114"/>
      <c r="W43" s="102">
        <v>32</v>
      </c>
      <c r="X43" s="100"/>
      <c r="Y43" s="100"/>
      <c r="Z43" s="100"/>
      <c r="AA43" s="103"/>
      <c r="AB43" s="18">
        <v>32</v>
      </c>
      <c r="AC43" s="102">
        <v>32</v>
      </c>
      <c r="AD43" s="100"/>
      <c r="AE43" s="103"/>
      <c r="AF43" s="19">
        <v>32</v>
      </c>
    </row>
    <row r="44" spans="5:32" ht="22.5" customHeight="1" x14ac:dyDescent="0.25">
      <c r="E44" s="99" t="s">
        <v>85</v>
      </c>
      <c r="F44" s="100"/>
      <c r="G44" s="100"/>
      <c r="H44" s="100"/>
      <c r="I44" s="101"/>
      <c r="J44" s="102">
        <v>16</v>
      </c>
      <c r="K44" s="103"/>
      <c r="L44" s="102">
        <v>16</v>
      </c>
      <c r="M44" s="103"/>
      <c r="N44" s="102">
        <v>16</v>
      </c>
      <c r="O44" s="103"/>
      <c r="P44" s="102">
        <v>16</v>
      </c>
      <c r="Q44" s="100"/>
      <c r="R44" s="103"/>
      <c r="S44" s="102">
        <v>16</v>
      </c>
      <c r="T44" s="103"/>
      <c r="U44" s="102">
        <v>16</v>
      </c>
      <c r="V44" s="103"/>
      <c r="W44" s="102">
        <v>16</v>
      </c>
      <c r="X44" s="100"/>
      <c r="Y44" s="100"/>
      <c r="Z44" s="100"/>
      <c r="AA44" s="103"/>
      <c r="AB44" s="18">
        <v>16</v>
      </c>
      <c r="AC44" s="102">
        <v>16</v>
      </c>
      <c r="AD44" s="100"/>
      <c r="AE44" s="103"/>
      <c r="AF44" s="19">
        <v>16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W7ET3uOOvcXRxaJ8SmSH5GDNqDAPNjqW9qVTjxyVaVEH84bdcanOXYrqYQ3i2qGptGsB/qbgzWRVu2tTlGK3Tw==" saltValue="4UK/7PlUX11C2iL8HF612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5906D6F-308F-43F3-9B4C-CDF59E32FA8C}"/>
    <hyperlink ref="E53" location="INDEX!A1" display="Return to Index" xr:uid="{984AB98C-B557-477E-963A-8530CF86310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DACE - Dalby Central (33/11kV)</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0"/>
  <dimension ref="A1:AJ53"/>
  <sheetViews>
    <sheetView showGridLines="0" topLeftCell="A10"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1296</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1298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1299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42.6</v>
      </c>
      <c r="K26" s="91"/>
      <c r="L26" s="116">
        <v>42.6</v>
      </c>
      <c r="M26" s="91"/>
      <c r="N26" s="116">
        <v>42.6</v>
      </c>
      <c r="O26" s="91"/>
      <c r="P26" s="116">
        <v>42.6</v>
      </c>
      <c r="Q26" s="67"/>
      <c r="R26" s="91"/>
      <c r="S26" s="116">
        <v>42.6</v>
      </c>
      <c r="T26" s="91"/>
      <c r="U26" s="116">
        <v>39.799999999999997</v>
      </c>
      <c r="V26" s="91"/>
      <c r="W26" s="116">
        <v>39.799999999999997</v>
      </c>
      <c r="X26" s="67"/>
      <c r="Y26" s="67"/>
      <c r="Z26" s="67"/>
      <c r="AA26" s="91"/>
      <c r="AB26" s="3">
        <v>39.799999999999997</v>
      </c>
      <c r="AC26" s="92">
        <v>39.799999999999997</v>
      </c>
      <c r="AD26" s="67"/>
      <c r="AE26" s="91"/>
      <c r="AF26" s="4">
        <v>39.799999999999997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36.200000000000003</v>
      </c>
      <c r="K28" s="91"/>
      <c r="L28" s="116">
        <v>36.5</v>
      </c>
      <c r="M28" s="91"/>
      <c r="N28" s="116">
        <v>36.9</v>
      </c>
      <c r="O28" s="91"/>
      <c r="P28" s="116">
        <v>37.200000000000003</v>
      </c>
      <c r="Q28" s="67"/>
      <c r="R28" s="91"/>
      <c r="S28" s="116">
        <v>37.200000000000003</v>
      </c>
      <c r="T28" s="91"/>
      <c r="U28" s="116">
        <v>16.8</v>
      </c>
      <c r="V28" s="91"/>
      <c r="W28" s="116">
        <v>16.899999999999999</v>
      </c>
      <c r="X28" s="67"/>
      <c r="Y28" s="67"/>
      <c r="Z28" s="67"/>
      <c r="AA28" s="91"/>
      <c r="AB28" s="3">
        <v>17.100000000000001</v>
      </c>
      <c r="AC28" s="92">
        <v>17.3</v>
      </c>
      <c r="AD28" s="67"/>
      <c r="AE28" s="91"/>
      <c r="AF28" s="4">
        <v>17.5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0.98899999999999999</v>
      </c>
      <c r="K31" s="91"/>
      <c r="L31" s="118">
        <v>0.98899999999999999</v>
      </c>
      <c r="M31" s="91"/>
      <c r="N31" s="118">
        <v>0.98899999999999999</v>
      </c>
      <c r="O31" s="91"/>
      <c r="P31" s="118">
        <v>0.98899999999999999</v>
      </c>
      <c r="Q31" s="67"/>
      <c r="R31" s="91"/>
      <c r="S31" s="118">
        <v>0.98899999999999999</v>
      </c>
      <c r="T31" s="91"/>
      <c r="U31" s="118">
        <v>0.995</v>
      </c>
      <c r="V31" s="91"/>
      <c r="W31" s="118">
        <v>0.995</v>
      </c>
      <c r="X31" s="67"/>
      <c r="Y31" s="67"/>
      <c r="Z31" s="67"/>
      <c r="AA31" s="91"/>
      <c r="AB31" s="7">
        <v>0.995</v>
      </c>
      <c r="AC31" s="96">
        <v>0.995</v>
      </c>
      <c r="AD31" s="67"/>
      <c r="AE31" s="91"/>
      <c r="AF31" s="8">
        <v>0.995</v>
      </c>
    </row>
    <row r="32" spans="4:32" ht="13.15" customHeight="1" x14ac:dyDescent="0.25">
      <c r="E32" s="93" t="s">
        <v>40</v>
      </c>
      <c r="F32" s="67"/>
      <c r="G32" s="67"/>
      <c r="H32" s="67"/>
      <c r="I32" s="94"/>
      <c r="J32" s="116">
        <v>28.1</v>
      </c>
      <c r="K32" s="91"/>
      <c r="L32" s="116">
        <v>28.1</v>
      </c>
      <c r="M32" s="91"/>
      <c r="N32" s="116">
        <v>28.1</v>
      </c>
      <c r="O32" s="91"/>
      <c r="P32" s="116">
        <v>28.1</v>
      </c>
      <c r="Q32" s="67"/>
      <c r="R32" s="91"/>
      <c r="S32" s="116">
        <v>28.1</v>
      </c>
      <c r="T32" s="91"/>
      <c r="U32" s="116">
        <v>26.3</v>
      </c>
      <c r="V32" s="91"/>
      <c r="W32" s="116">
        <v>26.3</v>
      </c>
      <c r="X32" s="67"/>
      <c r="Y32" s="67"/>
      <c r="Z32" s="67"/>
      <c r="AA32" s="91"/>
      <c r="AB32" s="3">
        <v>26.3</v>
      </c>
      <c r="AC32" s="92">
        <v>26.3</v>
      </c>
      <c r="AD32" s="67"/>
      <c r="AE32" s="91"/>
      <c r="AF32" s="4">
        <v>26.3</v>
      </c>
    </row>
    <row r="33" spans="5:32" ht="13.15" customHeight="1" x14ac:dyDescent="0.25">
      <c r="E33" s="97" t="s">
        <v>44</v>
      </c>
      <c r="F33" s="67"/>
      <c r="G33" s="67"/>
      <c r="H33" s="67"/>
      <c r="I33" s="94"/>
      <c r="J33" s="119">
        <v>31.2</v>
      </c>
      <c r="K33" s="91"/>
      <c r="L33" s="119">
        <v>31.6</v>
      </c>
      <c r="M33" s="91"/>
      <c r="N33" s="119">
        <v>31.8</v>
      </c>
      <c r="O33" s="91"/>
      <c r="P33" s="119">
        <v>32.1</v>
      </c>
      <c r="Q33" s="67"/>
      <c r="R33" s="91"/>
      <c r="S33" s="119">
        <v>32.200000000000003</v>
      </c>
      <c r="T33" s="91"/>
      <c r="U33" s="119">
        <v>16.3</v>
      </c>
      <c r="V33" s="91"/>
      <c r="W33" s="119">
        <v>16.399999999999999</v>
      </c>
      <c r="X33" s="67"/>
      <c r="Y33" s="67"/>
      <c r="Z33" s="67"/>
      <c r="AA33" s="91"/>
      <c r="AB33" s="9">
        <v>16.5</v>
      </c>
      <c r="AC33" s="98">
        <v>16.7</v>
      </c>
      <c r="AD33" s="67"/>
      <c r="AE33" s="91"/>
      <c r="AF33" s="10">
        <v>16.899999999999999</v>
      </c>
    </row>
    <row r="34" spans="5:32" ht="20.25" customHeight="1" x14ac:dyDescent="0.25">
      <c r="E34" s="93" t="s">
        <v>948</v>
      </c>
      <c r="F34" s="67"/>
      <c r="G34" s="67"/>
      <c r="H34" s="67"/>
      <c r="I34" s="94"/>
      <c r="J34" s="117">
        <v>1.6</v>
      </c>
      <c r="K34" s="91"/>
      <c r="L34" s="117">
        <v>1.6</v>
      </c>
      <c r="M34" s="91"/>
      <c r="N34" s="117">
        <v>1.6</v>
      </c>
      <c r="O34" s="91"/>
      <c r="P34" s="117">
        <v>1.6</v>
      </c>
      <c r="Q34" s="67"/>
      <c r="R34" s="91"/>
      <c r="S34" s="117">
        <v>1.6</v>
      </c>
      <c r="T34" s="91"/>
      <c r="U34" s="117">
        <v>0.8</v>
      </c>
      <c r="V34" s="91"/>
      <c r="W34" s="117">
        <v>0.8</v>
      </c>
      <c r="X34" s="67"/>
      <c r="Y34" s="67"/>
      <c r="Z34" s="67"/>
      <c r="AA34" s="91"/>
      <c r="AB34" s="5">
        <v>0.8</v>
      </c>
      <c r="AC34" s="95">
        <v>0.8</v>
      </c>
      <c r="AD34" s="67"/>
      <c r="AE34" s="91"/>
      <c r="AF34" s="6">
        <v>0.8</v>
      </c>
    </row>
    <row r="35" spans="5:32"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2" ht="13.15" customHeight="1" x14ac:dyDescent="0.25">
      <c r="E36" s="93" t="s">
        <v>56</v>
      </c>
      <c r="F36" s="67"/>
      <c r="G36" s="67"/>
      <c r="H36" s="67"/>
      <c r="I36" s="94"/>
      <c r="J36" s="116">
        <v>3.1</v>
      </c>
      <c r="K36" s="91"/>
      <c r="L36" s="116">
        <v>3.5</v>
      </c>
      <c r="M36" s="91"/>
      <c r="N36" s="116">
        <v>3.7</v>
      </c>
      <c r="O36" s="91"/>
      <c r="P36" s="116">
        <v>4</v>
      </c>
      <c r="Q36" s="67"/>
      <c r="R36" s="91"/>
      <c r="S36" s="116">
        <v>4.0999999999999996</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30</v>
      </c>
      <c r="K43" s="121"/>
      <c r="L43" s="120">
        <v>30</v>
      </c>
      <c r="M43" s="121"/>
      <c r="N43" s="120">
        <v>30</v>
      </c>
      <c r="O43" s="121"/>
      <c r="P43" s="120">
        <v>30</v>
      </c>
      <c r="Q43" s="122"/>
      <c r="R43" s="121"/>
      <c r="S43" s="120">
        <v>30</v>
      </c>
      <c r="T43" s="121"/>
      <c r="U43" s="125">
        <v>30</v>
      </c>
      <c r="V43" s="126"/>
      <c r="W43" s="120">
        <v>30</v>
      </c>
      <c r="X43" s="122"/>
      <c r="Y43" s="122"/>
      <c r="Z43" s="122"/>
      <c r="AA43" s="121"/>
      <c r="AB43" s="23">
        <v>30</v>
      </c>
      <c r="AC43" s="120">
        <v>30</v>
      </c>
      <c r="AD43" s="122"/>
      <c r="AE43" s="121"/>
      <c r="AF43" s="24">
        <v>30</v>
      </c>
    </row>
    <row r="44" spans="5:32" ht="22.5" customHeight="1" x14ac:dyDescent="0.25">
      <c r="E44" s="99" t="s">
        <v>85</v>
      </c>
      <c r="F44" s="100"/>
      <c r="G44" s="100"/>
      <c r="H44" s="100"/>
      <c r="I44" s="101"/>
      <c r="J44" s="120">
        <v>15</v>
      </c>
      <c r="K44" s="121"/>
      <c r="L44" s="120">
        <v>15</v>
      </c>
      <c r="M44" s="121"/>
      <c r="N44" s="120">
        <v>15</v>
      </c>
      <c r="O44" s="121"/>
      <c r="P44" s="120">
        <v>15</v>
      </c>
      <c r="Q44" s="122"/>
      <c r="R44" s="121"/>
      <c r="S44" s="120">
        <v>15</v>
      </c>
      <c r="T44" s="121"/>
      <c r="U44" s="120">
        <v>15</v>
      </c>
      <c r="V44" s="121"/>
      <c r="W44" s="120">
        <v>15</v>
      </c>
      <c r="X44" s="122"/>
      <c r="Y44" s="122"/>
      <c r="Z44" s="122"/>
      <c r="AA44" s="121"/>
      <c r="AB44" s="23">
        <v>15</v>
      </c>
      <c r="AC44" s="120">
        <v>15</v>
      </c>
      <c r="AD44" s="122"/>
      <c r="AE44" s="121"/>
      <c r="AF44" s="24">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NRWP10Xcn8LcuAaTJaOYpN7erQn0qEz9Gh1LAnajhWSkOu/cXQuOXSDare64fe34lq1ZtilP1gOIzCXrsZ9OQ==" saltValue="C/FK5Yyj5Q3QT+7rO2XDc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8DE8841-9F41-4494-8227-8E88FED22634}"/>
    <hyperlink ref="E53" location="INDEX!A1" display="Return to Index" xr:uid="{2BA8B1D5-8C5A-4111-83C8-BEA4F58D526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DAGL - Dan Gleeson (66/11kV)</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1"/>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1300</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1113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5.0999999999999996</v>
      </c>
      <c r="K26" s="91"/>
      <c r="L26" s="116">
        <v>5.0999999999999996</v>
      </c>
      <c r="M26" s="91"/>
      <c r="N26" s="116">
        <v>5.0999999999999996</v>
      </c>
      <c r="O26" s="91"/>
      <c r="P26" s="116">
        <v>5.0999999999999996</v>
      </c>
      <c r="Q26" s="67"/>
      <c r="R26" s="91"/>
      <c r="S26" s="116">
        <v>5.0999999999999996</v>
      </c>
      <c r="T26" s="91"/>
      <c r="U26" s="116">
        <v>5.9</v>
      </c>
      <c r="V26" s="91"/>
      <c r="W26" s="116">
        <v>5.9</v>
      </c>
      <c r="X26" s="67"/>
      <c r="Y26" s="67"/>
      <c r="Z26" s="67"/>
      <c r="AA26" s="91"/>
      <c r="AB26" s="3">
        <v>5.9</v>
      </c>
      <c r="AC26" s="92">
        <v>5.9</v>
      </c>
      <c r="AD26" s="67"/>
      <c r="AE26" s="91"/>
      <c r="AF26" s="4">
        <v>5.9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2.7</v>
      </c>
      <c r="K28" s="91"/>
      <c r="L28" s="116">
        <v>2.7</v>
      </c>
      <c r="M28" s="91"/>
      <c r="N28" s="116">
        <v>3.2</v>
      </c>
      <c r="O28" s="91"/>
      <c r="P28" s="116">
        <v>3.7</v>
      </c>
      <c r="Q28" s="67"/>
      <c r="R28" s="91"/>
      <c r="S28" s="116">
        <v>3.7</v>
      </c>
      <c r="T28" s="91"/>
      <c r="U28" s="116">
        <v>2.2999999999999998</v>
      </c>
      <c r="V28" s="91"/>
      <c r="W28" s="116">
        <v>2.2999999999999998</v>
      </c>
      <c r="X28" s="67"/>
      <c r="Y28" s="67"/>
      <c r="Z28" s="67"/>
      <c r="AA28" s="91"/>
      <c r="AB28" s="3">
        <v>2.7</v>
      </c>
      <c r="AC28" s="92">
        <v>3.2</v>
      </c>
      <c r="AD28" s="67"/>
      <c r="AE28" s="91"/>
      <c r="AF28" s="4">
        <v>3.2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0.97899999999999998</v>
      </c>
      <c r="K31" s="91"/>
      <c r="L31" s="118">
        <v>0.97899999999999998</v>
      </c>
      <c r="M31" s="91"/>
      <c r="N31" s="118">
        <v>0.97899999999999998</v>
      </c>
      <c r="O31" s="91"/>
      <c r="P31" s="118">
        <v>0.97899999999999998</v>
      </c>
      <c r="Q31" s="67"/>
      <c r="R31" s="91"/>
      <c r="S31" s="118">
        <v>0.97899999999999998</v>
      </c>
      <c r="T31" s="91"/>
      <c r="U31" s="118">
        <v>0.98799999999999999</v>
      </c>
      <c r="V31" s="91"/>
      <c r="W31" s="118">
        <v>0.98799999999999999</v>
      </c>
      <c r="X31" s="67"/>
      <c r="Y31" s="67"/>
      <c r="Z31" s="67"/>
      <c r="AA31" s="91"/>
      <c r="AB31" s="7">
        <v>0.98799999999999999</v>
      </c>
      <c r="AC31" s="96">
        <v>0.98799999999999999</v>
      </c>
      <c r="AD31" s="67"/>
      <c r="AE31" s="91"/>
      <c r="AF31" s="8">
        <v>0.98799999999999999</v>
      </c>
    </row>
    <row r="32" spans="4:32" ht="13.15" customHeight="1" x14ac:dyDescent="0.25">
      <c r="E32" s="93" t="s">
        <v>40</v>
      </c>
      <c r="F32" s="67"/>
      <c r="G32" s="67"/>
      <c r="H32" s="67"/>
      <c r="I32" s="94"/>
      <c r="J32" s="116">
        <v>2.9</v>
      </c>
      <c r="K32" s="91"/>
      <c r="L32" s="116">
        <v>2.9</v>
      </c>
      <c r="M32" s="91"/>
      <c r="N32" s="116">
        <v>2.9</v>
      </c>
      <c r="O32" s="91"/>
      <c r="P32" s="116">
        <v>2.9</v>
      </c>
      <c r="Q32" s="67"/>
      <c r="R32" s="91"/>
      <c r="S32" s="116">
        <v>2.9</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2.4</v>
      </c>
      <c r="K33" s="91"/>
      <c r="L33" s="119">
        <v>2.4</v>
      </c>
      <c r="M33" s="91"/>
      <c r="N33" s="119">
        <v>2.9</v>
      </c>
      <c r="O33" s="91"/>
      <c r="P33" s="119">
        <v>3.4</v>
      </c>
      <c r="Q33" s="67"/>
      <c r="R33" s="91"/>
      <c r="S33" s="119">
        <v>3.4</v>
      </c>
      <c r="T33" s="91"/>
      <c r="U33" s="119">
        <v>2.1</v>
      </c>
      <c r="V33" s="91"/>
      <c r="W33" s="119">
        <v>2.1</v>
      </c>
      <c r="X33" s="67"/>
      <c r="Y33" s="67"/>
      <c r="Z33" s="67"/>
      <c r="AA33" s="91"/>
      <c r="AB33" s="9">
        <v>2.5</v>
      </c>
      <c r="AC33" s="98">
        <v>3</v>
      </c>
      <c r="AD33" s="67"/>
      <c r="AE33" s="91"/>
      <c r="AF33" s="10">
        <v>3</v>
      </c>
    </row>
    <row r="34" spans="5:32" ht="20.25" customHeight="1" x14ac:dyDescent="0.25">
      <c r="E34" s="93" t="s">
        <v>948</v>
      </c>
      <c r="F34" s="67"/>
      <c r="G34" s="67"/>
      <c r="H34" s="67"/>
      <c r="I34" s="94"/>
      <c r="J34" s="117">
        <v>0.1</v>
      </c>
      <c r="K34" s="91"/>
      <c r="L34" s="117">
        <v>0.1</v>
      </c>
      <c r="M34" s="91"/>
      <c r="N34" s="117">
        <v>0.1</v>
      </c>
      <c r="O34" s="91"/>
      <c r="P34" s="117">
        <v>0.2</v>
      </c>
      <c r="Q34" s="67"/>
      <c r="R34" s="91"/>
      <c r="S34" s="117">
        <v>0.2</v>
      </c>
      <c r="T34" s="91"/>
      <c r="U34" s="117">
        <v>0.1</v>
      </c>
      <c r="V34" s="91"/>
      <c r="W34" s="117">
        <v>0.1</v>
      </c>
      <c r="X34" s="67"/>
      <c r="Y34" s="67"/>
      <c r="Z34" s="67"/>
      <c r="AA34" s="91"/>
      <c r="AB34" s="5">
        <v>0.1</v>
      </c>
      <c r="AC34" s="95">
        <v>0.2</v>
      </c>
      <c r="AD34" s="67"/>
      <c r="AE34" s="91"/>
      <c r="AF34" s="6">
        <v>0.2</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6">
        <v>0.5</v>
      </c>
      <c r="Q36" s="67"/>
      <c r="R36" s="91"/>
      <c r="S36" s="116">
        <v>0.5</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0.6</v>
      </c>
      <c r="K40" s="91"/>
      <c r="L40" s="116">
        <v>0.6</v>
      </c>
      <c r="M40" s="91"/>
      <c r="N40" s="116">
        <v>0.6</v>
      </c>
      <c r="O40" s="91"/>
      <c r="P40" s="116">
        <v>0.6</v>
      </c>
      <c r="Q40" s="67"/>
      <c r="R40" s="91"/>
      <c r="S40" s="116">
        <v>0.6</v>
      </c>
      <c r="T40" s="91"/>
      <c r="U40" s="116">
        <v>0.6</v>
      </c>
      <c r="V40" s="91"/>
      <c r="W40" s="116">
        <v>0.6</v>
      </c>
      <c r="X40" s="67"/>
      <c r="Y40" s="67"/>
      <c r="Z40" s="67"/>
      <c r="AA40" s="91"/>
      <c r="AB40" s="3">
        <v>0.6</v>
      </c>
      <c r="AC40" s="92">
        <v>0.6</v>
      </c>
      <c r="AD40" s="67"/>
      <c r="AE40" s="91"/>
      <c r="AF40" s="4">
        <v>0.6</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v>
      </c>
      <c r="K43" s="103"/>
      <c r="L43" s="102">
        <v>4</v>
      </c>
      <c r="M43" s="103"/>
      <c r="N43" s="102">
        <v>4</v>
      </c>
      <c r="O43" s="103"/>
      <c r="P43" s="102">
        <v>4</v>
      </c>
      <c r="Q43" s="100"/>
      <c r="R43" s="103"/>
      <c r="S43" s="102">
        <v>4</v>
      </c>
      <c r="T43" s="103"/>
      <c r="U43" s="113">
        <v>4</v>
      </c>
      <c r="V43" s="114"/>
      <c r="W43" s="102">
        <v>4</v>
      </c>
      <c r="X43" s="100"/>
      <c r="Y43" s="100"/>
      <c r="Z43" s="100"/>
      <c r="AA43" s="103"/>
      <c r="AB43" s="18">
        <v>4</v>
      </c>
      <c r="AC43" s="102">
        <v>4</v>
      </c>
      <c r="AD43" s="100"/>
      <c r="AE43" s="103"/>
      <c r="AF43" s="19">
        <v>4</v>
      </c>
    </row>
    <row r="44" spans="5:32" ht="22.5" customHeight="1" x14ac:dyDescent="0.25">
      <c r="E44" s="99" t="s">
        <v>85</v>
      </c>
      <c r="F44" s="100"/>
      <c r="G44" s="100"/>
      <c r="H44" s="100"/>
      <c r="I44" s="101"/>
      <c r="J44" s="102">
        <v>2</v>
      </c>
      <c r="K44" s="103"/>
      <c r="L44" s="102">
        <v>2</v>
      </c>
      <c r="M44" s="103"/>
      <c r="N44" s="102">
        <v>2</v>
      </c>
      <c r="O44" s="103"/>
      <c r="P44" s="102">
        <v>2</v>
      </c>
      <c r="Q44" s="100"/>
      <c r="R44" s="103"/>
      <c r="S44" s="102">
        <v>2</v>
      </c>
      <c r="T44" s="103"/>
      <c r="U44" s="102">
        <v>2</v>
      </c>
      <c r="V44" s="103"/>
      <c r="W44" s="102">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1UzCc/KFCMvXbfnQKLmMyqUXI4hR34G2kC8GBQCmzKoHv6EwKK+QgWeqS2oOuLnlMPgEVLE19Dv7ToqwTNcshA==" saltValue="3pwCqVaJubRd1lM2PllJ8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E6A751D-1D2F-4569-B29E-977C9828BCD7}"/>
    <hyperlink ref="E53" location="INDEX!A1" display="Return to Index" xr:uid="{B69DE3CE-F4B2-4825-9B25-15EAE3FB34F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DEGI - Degilbo (66/11kV)</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2"/>
  <dimension ref="A1:AJ53"/>
  <sheetViews>
    <sheetView showGridLines="0" topLeftCell="A19" workbookViewId="0">
      <selection activeCell="AO29" sqref="AO29"/>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1304</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1307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24.2</v>
      </c>
      <c r="K26" s="91"/>
      <c r="L26" s="116">
        <v>24.2</v>
      </c>
      <c r="M26" s="91"/>
      <c r="N26" s="116">
        <v>24.2</v>
      </c>
      <c r="O26" s="91"/>
      <c r="P26" s="116">
        <v>24.2</v>
      </c>
      <c r="Q26" s="67"/>
      <c r="R26" s="91"/>
      <c r="S26" s="116">
        <v>24.2</v>
      </c>
      <c r="T26" s="91"/>
      <c r="U26" s="116">
        <v>25.9</v>
      </c>
      <c r="V26" s="91"/>
      <c r="W26" s="116">
        <v>25.9</v>
      </c>
      <c r="X26" s="67"/>
      <c r="Y26" s="67"/>
      <c r="Z26" s="67"/>
      <c r="AA26" s="91"/>
      <c r="AB26" s="3">
        <v>25.9</v>
      </c>
      <c r="AC26" s="92">
        <v>25.9</v>
      </c>
      <c r="AD26" s="67"/>
      <c r="AE26" s="91"/>
      <c r="AF26" s="4">
        <v>25.9</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v>
      </c>
      <c r="K28" s="91"/>
      <c r="L28" s="116">
        <v>5</v>
      </c>
      <c r="M28" s="91"/>
      <c r="N28" s="116">
        <v>5</v>
      </c>
      <c r="O28" s="91"/>
      <c r="P28" s="116">
        <v>5</v>
      </c>
      <c r="Q28" s="67"/>
      <c r="R28" s="91"/>
      <c r="S28" s="116">
        <v>5</v>
      </c>
      <c r="T28" s="91"/>
      <c r="U28" s="116">
        <v>3.8</v>
      </c>
      <c r="V28" s="91"/>
      <c r="W28" s="116">
        <v>3.8</v>
      </c>
      <c r="X28" s="67"/>
      <c r="Y28" s="67"/>
      <c r="Z28" s="67"/>
      <c r="AA28" s="91"/>
      <c r="AB28" s="3">
        <v>3.8</v>
      </c>
      <c r="AC28" s="92">
        <v>3.8</v>
      </c>
      <c r="AD28" s="67"/>
      <c r="AE28" s="91"/>
      <c r="AF28" s="4">
        <v>3.9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0.95499999999999996</v>
      </c>
      <c r="K31" s="91"/>
      <c r="L31" s="118">
        <v>0.95499999999999996</v>
      </c>
      <c r="M31" s="91"/>
      <c r="N31" s="118">
        <v>0.95499999999999996</v>
      </c>
      <c r="O31" s="91"/>
      <c r="P31" s="118">
        <v>0.95499999999999996</v>
      </c>
      <c r="Q31" s="67"/>
      <c r="R31" s="91"/>
      <c r="S31" s="118">
        <v>0.95499999999999996</v>
      </c>
      <c r="T31" s="91"/>
      <c r="U31" s="118">
        <v>0.95799999999999996</v>
      </c>
      <c r="V31" s="91"/>
      <c r="W31" s="118">
        <v>0.95799999999999996</v>
      </c>
      <c r="X31" s="67"/>
      <c r="Y31" s="67"/>
      <c r="Z31" s="67"/>
      <c r="AA31" s="91"/>
      <c r="AB31" s="7">
        <v>0.95799999999999996</v>
      </c>
      <c r="AC31" s="96">
        <v>0.95799999999999996</v>
      </c>
      <c r="AD31" s="67"/>
      <c r="AE31" s="91"/>
      <c r="AF31" s="8">
        <v>0.95799999999999996</v>
      </c>
    </row>
    <row r="32" spans="4:32" ht="13.15" customHeight="1" x14ac:dyDescent="0.25">
      <c r="E32" s="93" t="s">
        <v>40</v>
      </c>
      <c r="F32" s="67"/>
      <c r="G32" s="67"/>
      <c r="H32" s="67"/>
      <c r="I32" s="94"/>
      <c r="J32" s="116">
        <v>13.2</v>
      </c>
      <c r="K32" s="91"/>
      <c r="L32" s="116">
        <v>13.2</v>
      </c>
      <c r="M32" s="91"/>
      <c r="N32" s="116">
        <v>13.2</v>
      </c>
      <c r="O32" s="91"/>
      <c r="P32" s="116">
        <v>13.2</v>
      </c>
      <c r="Q32" s="67"/>
      <c r="R32" s="91"/>
      <c r="S32" s="116">
        <v>13.2</v>
      </c>
      <c r="T32" s="91"/>
      <c r="U32" s="116">
        <v>14.4</v>
      </c>
      <c r="V32" s="91"/>
      <c r="W32" s="116">
        <v>14.4</v>
      </c>
      <c r="X32" s="67"/>
      <c r="Y32" s="67"/>
      <c r="Z32" s="67"/>
      <c r="AA32" s="91"/>
      <c r="AB32" s="3">
        <v>14.4</v>
      </c>
      <c r="AC32" s="92">
        <v>14.4</v>
      </c>
      <c r="AD32" s="67"/>
      <c r="AE32" s="91"/>
      <c r="AF32" s="4">
        <v>14.4</v>
      </c>
    </row>
    <row r="33" spans="5:32" ht="13.15" customHeight="1" x14ac:dyDescent="0.25">
      <c r="E33" s="97" t="s">
        <v>44</v>
      </c>
      <c r="F33" s="67"/>
      <c r="G33" s="67"/>
      <c r="H33" s="67"/>
      <c r="I33" s="94"/>
      <c r="J33" s="119">
        <v>4.8</v>
      </c>
      <c r="K33" s="91"/>
      <c r="L33" s="119">
        <v>4.8</v>
      </c>
      <c r="M33" s="91"/>
      <c r="N33" s="119">
        <v>4.8</v>
      </c>
      <c r="O33" s="91"/>
      <c r="P33" s="119">
        <v>4.8</v>
      </c>
      <c r="Q33" s="67"/>
      <c r="R33" s="91"/>
      <c r="S33" s="119">
        <v>4.7</v>
      </c>
      <c r="T33" s="91"/>
      <c r="U33" s="119">
        <v>3.7</v>
      </c>
      <c r="V33" s="91"/>
      <c r="W33" s="119">
        <v>3.7</v>
      </c>
      <c r="X33" s="67"/>
      <c r="Y33" s="67"/>
      <c r="Z33" s="67"/>
      <c r="AA33" s="91"/>
      <c r="AB33" s="9">
        <v>3.7</v>
      </c>
      <c r="AC33" s="98">
        <v>3.7</v>
      </c>
      <c r="AD33" s="67"/>
      <c r="AE33" s="91"/>
      <c r="AF33" s="10">
        <v>3.7</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969</v>
      </c>
      <c r="K35" s="91"/>
      <c r="L35" s="117" t="s">
        <v>969</v>
      </c>
      <c r="M35" s="91"/>
      <c r="N35" s="117" t="s">
        <v>969</v>
      </c>
      <c r="O35" s="91"/>
      <c r="P35" s="117" t="s">
        <v>969</v>
      </c>
      <c r="Q35" s="67"/>
      <c r="R35" s="91"/>
      <c r="S35" s="117" t="s">
        <v>969</v>
      </c>
      <c r="T35" s="91"/>
      <c r="U35" s="117" t="s">
        <v>969</v>
      </c>
      <c r="V35" s="91"/>
      <c r="W35" s="117" t="s">
        <v>969</v>
      </c>
      <c r="X35" s="67"/>
      <c r="Y35" s="67"/>
      <c r="Z35" s="67"/>
      <c r="AA35" s="91"/>
      <c r="AB35" s="5" t="s">
        <v>969</v>
      </c>
      <c r="AC35" s="95" t="s">
        <v>969</v>
      </c>
      <c r="AD35" s="67"/>
      <c r="AE35" s="91"/>
      <c r="AF35" s="6" t="s">
        <v>969</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20</v>
      </c>
      <c r="K43" s="121"/>
      <c r="L43" s="120">
        <v>20</v>
      </c>
      <c r="M43" s="121"/>
      <c r="N43" s="120">
        <v>20</v>
      </c>
      <c r="O43" s="121"/>
      <c r="P43" s="120">
        <v>20</v>
      </c>
      <c r="Q43" s="122"/>
      <c r="R43" s="121"/>
      <c r="S43" s="120">
        <v>20</v>
      </c>
      <c r="T43" s="121"/>
      <c r="U43" s="125">
        <v>20</v>
      </c>
      <c r="V43" s="126"/>
      <c r="W43" s="120">
        <v>20</v>
      </c>
      <c r="X43" s="122"/>
      <c r="Y43" s="122"/>
      <c r="Z43" s="122"/>
      <c r="AA43" s="121"/>
      <c r="AB43" s="23">
        <v>20</v>
      </c>
      <c r="AC43" s="120">
        <v>20</v>
      </c>
      <c r="AD43" s="122"/>
      <c r="AE43" s="121"/>
      <c r="AF43" s="24">
        <v>20</v>
      </c>
    </row>
    <row r="44" spans="5:32" ht="22.5" customHeight="1" x14ac:dyDescent="0.25">
      <c r="E44" s="99" t="s">
        <v>85</v>
      </c>
      <c r="F44" s="100"/>
      <c r="G44" s="100"/>
      <c r="H44" s="100"/>
      <c r="I44" s="101"/>
      <c r="J44" s="120">
        <v>10</v>
      </c>
      <c r="K44" s="121"/>
      <c r="L44" s="120">
        <v>10</v>
      </c>
      <c r="M44" s="121"/>
      <c r="N44" s="120">
        <v>10</v>
      </c>
      <c r="O44" s="121"/>
      <c r="P44" s="120">
        <v>10</v>
      </c>
      <c r="Q44" s="122"/>
      <c r="R44" s="121"/>
      <c r="S44" s="120">
        <v>10</v>
      </c>
      <c r="T44" s="121"/>
      <c r="U44" s="120">
        <v>10</v>
      </c>
      <c r="V44" s="121"/>
      <c r="W44" s="120">
        <v>10</v>
      </c>
      <c r="X44" s="122"/>
      <c r="Y44" s="122"/>
      <c r="Z44" s="122"/>
      <c r="AA44" s="121"/>
      <c r="AB44" s="23">
        <v>10</v>
      </c>
      <c r="AC44" s="120">
        <v>10</v>
      </c>
      <c r="AD44" s="122"/>
      <c r="AE44" s="121"/>
      <c r="AF44" s="24">
        <v>10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6n3sJoS+wKAY0Kdiu24eM03NvUVn42d3FeePIOr24BLXiQ8JB5Gv0x8s2d01TTuW3i04q4uTBsbarh2rdcQIhg==" saltValue="W8TYzYqv1wzQyCV2uOmP5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562655D-6256-4254-B743-3B7510C3931C}"/>
    <hyperlink ref="E53" location="INDEX!A1" display="Return to Index" xr:uid="{F360B4D0-311D-47BE-A0C4-B8D58224E71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DIMB - Dimbulah (66/22kV)</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3"/>
  <dimension ref="A1:AJ53"/>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1308</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0.3</v>
      </c>
      <c r="K26" s="91"/>
      <c r="L26" s="116">
        <v>0.3</v>
      </c>
      <c r="M26" s="91"/>
      <c r="N26" s="116">
        <v>0.3</v>
      </c>
      <c r="O26" s="91"/>
      <c r="P26" s="116">
        <v>0.3</v>
      </c>
      <c r="Q26" s="67"/>
      <c r="R26" s="91"/>
      <c r="S26" s="116">
        <v>0.3</v>
      </c>
      <c r="T26" s="91"/>
      <c r="U26" s="116">
        <v>0.3</v>
      </c>
      <c r="V26" s="91"/>
      <c r="W26" s="116">
        <v>0.3</v>
      </c>
      <c r="X26" s="67"/>
      <c r="Y26" s="67"/>
      <c r="Z26" s="67"/>
      <c r="AA26" s="91"/>
      <c r="AB26" s="3">
        <v>0.3</v>
      </c>
      <c r="AC26" s="92">
        <v>0.3</v>
      </c>
      <c r="AD26" s="67"/>
      <c r="AE26" s="91"/>
      <c r="AF26" s="4">
        <v>0.3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0.1</v>
      </c>
      <c r="K28" s="91"/>
      <c r="L28" s="116">
        <v>0.1</v>
      </c>
      <c r="M28" s="91"/>
      <c r="N28" s="116">
        <v>0.1</v>
      </c>
      <c r="O28" s="91"/>
      <c r="P28" s="116">
        <v>0.1</v>
      </c>
      <c r="Q28" s="67"/>
      <c r="R28" s="91"/>
      <c r="S28" s="116">
        <v>0.1</v>
      </c>
      <c r="T28" s="91"/>
      <c r="U28" s="116">
        <v>0.1</v>
      </c>
      <c r="V28" s="91"/>
      <c r="W28" s="116">
        <v>0.1</v>
      </c>
      <c r="X28" s="67"/>
      <c r="Y28" s="67"/>
      <c r="Z28" s="67"/>
      <c r="AA28" s="91"/>
      <c r="AB28" s="3">
        <v>0.1</v>
      </c>
      <c r="AC28" s="92">
        <v>0.1</v>
      </c>
      <c r="AD28" s="67"/>
      <c r="AE28" s="91"/>
      <c r="AF28" s="4">
        <v>0.1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v>
      </c>
      <c r="K31" s="91"/>
      <c r="L31" s="118">
        <v>0.95</v>
      </c>
      <c r="M31" s="91"/>
      <c r="N31" s="118">
        <v>0.95</v>
      </c>
      <c r="O31" s="91"/>
      <c r="P31" s="118">
        <v>0.95</v>
      </c>
      <c r="Q31" s="67"/>
      <c r="R31" s="91"/>
      <c r="S31" s="118">
        <v>0.95</v>
      </c>
      <c r="T31" s="91"/>
      <c r="U31" s="118">
        <v>0.95</v>
      </c>
      <c r="V31" s="91"/>
      <c r="W31" s="118">
        <v>0.95</v>
      </c>
      <c r="X31" s="67"/>
      <c r="Y31" s="67"/>
      <c r="Z31" s="67"/>
      <c r="AA31" s="91"/>
      <c r="AB31" s="7">
        <v>0.95</v>
      </c>
      <c r="AC31" s="96">
        <v>0.95</v>
      </c>
      <c r="AD31" s="67"/>
      <c r="AE31" s="91"/>
      <c r="AF31" s="8">
        <v>0.95</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0.1</v>
      </c>
      <c r="K33" s="91"/>
      <c r="L33" s="119">
        <v>0.1</v>
      </c>
      <c r="M33" s="91"/>
      <c r="N33" s="119">
        <v>0.1</v>
      </c>
      <c r="O33" s="91"/>
      <c r="P33" s="119">
        <v>0.1</v>
      </c>
      <c r="Q33" s="67"/>
      <c r="R33" s="91"/>
      <c r="S33" s="119">
        <v>0.1</v>
      </c>
      <c r="T33" s="91"/>
      <c r="U33" s="119">
        <v>0.1</v>
      </c>
      <c r="V33" s="91"/>
      <c r="W33" s="119">
        <v>0.1</v>
      </c>
      <c r="X33" s="67"/>
      <c r="Y33" s="67"/>
      <c r="Z33" s="67"/>
      <c r="AA33" s="91"/>
      <c r="AB33" s="9">
        <v>0.1</v>
      </c>
      <c r="AC33" s="98">
        <v>0.1</v>
      </c>
      <c r="AD33" s="67"/>
      <c r="AE33" s="91"/>
      <c r="AF33" s="10">
        <v>0.1</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1311</v>
      </c>
      <c r="K35" s="91"/>
      <c r="L35" s="117" t="s">
        <v>1311</v>
      </c>
      <c r="M35" s="91"/>
      <c r="N35" s="117" t="s">
        <v>1311</v>
      </c>
      <c r="O35" s="91"/>
      <c r="P35" s="117" t="s">
        <v>1311</v>
      </c>
      <c r="Q35" s="67"/>
      <c r="R35" s="91"/>
      <c r="S35" s="117" t="s">
        <v>1311</v>
      </c>
      <c r="T35" s="91"/>
      <c r="U35" s="117" t="s">
        <v>1311</v>
      </c>
      <c r="V35" s="91"/>
      <c r="W35" s="117" t="s">
        <v>1311</v>
      </c>
      <c r="X35" s="67"/>
      <c r="Y35" s="67"/>
      <c r="Z35" s="67"/>
      <c r="AA35" s="91"/>
      <c r="AB35" s="5" t="s">
        <v>1311</v>
      </c>
      <c r="AC35" s="95" t="s">
        <v>1311</v>
      </c>
      <c r="AD35" s="67"/>
      <c r="AE35" s="91"/>
      <c r="AF35" s="6" t="s">
        <v>1311</v>
      </c>
    </row>
    <row r="36" spans="5:32" ht="13.15" customHeight="1" x14ac:dyDescent="0.25">
      <c r="E36" s="93" t="s">
        <v>56</v>
      </c>
      <c r="F36" s="67"/>
      <c r="G36" s="67"/>
      <c r="H36" s="67"/>
      <c r="I36" s="94"/>
      <c r="J36" s="116">
        <v>0.1</v>
      </c>
      <c r="K36" s="91"/>
      <c r="L36" s="116">
        <v>0.1</v>
      </c>
      <c r="M36" s="91"/>
      <c r="N36" s="116">
        <v>0.1</v>
      </c>
      <c r="O36" s="91"/>
      <c r="P36" s="116">
        <v>0.1</v>
      </c>
      <c r="Q36" s="67"/>
      <c r="R36" s="91"/>
      <c r="S36" s="116">
        <v>0.1</v>
      </c>
      <c r="T36" s="91"/>
      <c r="U36" s="116">
        <v>0.1</v>
      </c>
      <c r="V36" s="91"/>
      <c r="W36" s="116">
        <v>0.1</v>
      </c>
      <c r="X36" s="67"/>
      <c r="Y36" s="67"/>
      <c r="Z36" s="67"/>
      <c r="AA36" s="91"/>
      <c r="AB36" s="3">
        <v>0.1</v>
      </c>
      <c r="AC36" s="92">
        <v>0.1</v>
      </c>
      <c r="AD36" s="67"/>
      <c r="AE36" s="91"/>
      <c r="AF36" s="4">
        <v>0.1</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0.5</v>
      </c>
      <c r="K40" s="91"/>
      <c r="L40" s="116">
        <v>0.5</v>
      </c>
      <c r="M40" s="91"/>
      <c r="N40" s="116">
        <v>0.5</v>
      </c>
      <c r="O40" s="91"/>
      <c r="P40" s="116">
        <v>0.5</v>
      </c>
      <c r="Q40" s="67"/>
      <c r="R40" s="91"/>
      <c r="S40" s="116">
        <v>0.5</v>
      </c>
      <c r="T40" s="91"/>
      <c r="U40" s="116">
        <v>0.5</v>
      </c>
      <c r="V40" s="91"/>
      <c r="W40" s="116">
        <v>0.5</v>
      </c>
      <c r="X40" s="67"/>
      <c r="Y40" s="67"/>
      <c r="Z40" s="67"/>
      <c r="AA40" s="91"/>
      <c r="AB40" s="3">
        <v>0.5</v>
      </c>
      <c r="AC40" s="92">
        <v>0.5</v>
      </c>
      <c r="AD40" s="67"/>
      <c r="AE40" s="91"/>
      <c r="AF40" s="4">
        <v>0.5</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3" t="s">
        <v>951</v>
      </c>
      <c r="F43" s="67"/>
      <c r="G43" s="67"/>
      <c r="H43" s="67"/>
      <c r="I43" s="94"/>
      <c r="J43" s="167">
        <v>0.25</v>
      </c>
      <c r="K43" s="169"/>
      <c r="L43" s="167">
        <f>J43</f>
        <v>0.25</v>
      </c>
      <c r="M43" s="169"/>
      <c r="N43" s="167">
        <f>J43</f>
        <v>0.25</v>
      </c>
      <c r="O43" s="169"/>
      <c r="P43" s="167">
        <f>J43</f>
        <v>0.25</v>
      </c>
      <c r="Q43" s="168"/>
      <c r="R43" s="169"/>
      <c r="S43" s="167">
        <f>J43</f>
        <v>0.25</v>
      </c>
      <c r="T43" s="169"/>
      <c r="U43" s="165">
        <f>J43</f>
        <v>0.25</v>
      </c>
      <c r="V43" s="166"/>
      <c r="W43" s="167">
        <f>J43</f>
        <v>0.25</v>
      </c>
      <c r="X43" s="168"/>
      <c r="Y43" s="168"/>
      <c r="Z43" s="168"/>
      <c r="AA43" s="169"/>
      <c r="AB43" s="51">
        <f>J43</f>
        <v>0.25</v>
      </c>
      <c r="AC43" s="167">
        <f>J43</f>
        <v>0.25</v>
      </c>
      <c r="AD43" s="168"/>
      <c r="AE43" s="169"/>
      <c r="AF43" s="52">
        <f>J43</f>
        <v>0.25</v>
      </c>
    </row>
    <row r="44" spans="5:32" ht="22.5" customHeight="1" x14ac:dyDescent="0.25">
      <c r="E44" s="93" t="s">
        <v>85</v>
      </c>
      <c r="F44" s="67"/>
      <c r="G44" s="67"/>
      <c r="H44" s="67"/>
      <c r="I44" s="94"/>
      <c r="J44" s="167">
        <v>0</v>
      </c>
      <c r="K44" s="169"/>
      <c r="L44" s="167">
        <f>J44</f>
        <v>0</v>
      </c>
      <c r="M44" s="169"/>
      <c r="N44" s="167">
        <f>J44</f>
        <v>0</v>
      </c>
      <c r="O44" s="169"/>
      <c r="P44" s="167">
        <f>J44</f>
        <v>0</v>
      </c>
      <c r="Q44" s="168"/>
      <c r="R44" s="169"/>
      <c r="S44" s="167">
        <f>J44</f>
        <v>0</v>
      </c>
      <c r="T44" s="169"/>
      <c r="U44" s="167">
        <f>J44</f>
        <v>0</v>
      </c>
      <c r="V44" s="169"/>
      <c r="W44" s="167">
        <f>J44</f>
        <v>0</v>
      </c>
      <c r="X44" s="168"/>
      <c r="Y44" s="168"/>
      <c r="Z44" s="168"/>
      <c r="AA44" s="169"/>
      <c r="AB44" s="51">
        <f>J44</f>
        <v>0</v>
      </c>
      <c r="AC44" s="167">
        <f>J44</f>
        <v>0</v>
      </c>
      <c r="AD44" s="168"/>
      <c r="AE44" s="169"/>
      <c r="AF44" s="52">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XuyLoGNX+pa8OLRA3cNYU90p8MgDiNHgiU/KH4cF3jIMBK/i+4oZfwuBjXQ4r3XEYDEBizycq3mfnrIdC6SisA==" saltValue="C9fmB1sbnH/mF4OLheETO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B47B3FC-72DA-4B19-9C6E-6775D63833A3}"/>
    <hyperlink ref="E53" location="INDEX!A1" display="Return to Index" xr:uid="{DBBA4534-F8BA-4DF7-AC2B-A843B46BEE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DISR - Disraeli (66/11kV)</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5"/>
  <dimension ref="A1:AJ53"/>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1312</v>
      </c>
      <c r="J3" s="69"/>
      <c r="K3" s="69"/>
      <c r="L3" s="69"/>
      <c r="M3" s="69"/>
      <c r="N3" s="69"/>
      <c r="O3" s="69"/>
      <c r="P3" s="69"/>
      <c r="Q3" s="69"/>
      <c r="R3" s="69"/>
      <c r="S3" s="69"/>
      <c r="V3" s="71" t="s">
        <v>929</v>
      </c>
      <c r="W3" s="69"/>
      <c r="Y3" s="72" t="s">
        <v>1313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1314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7.6</v>
      </c>
      <c r="K26" s="91"/>
      <c r="L26" s="116">
        <v>7.6</v>
      </c>
      <c r="M26" s="91"/>
      <c r="N26" s="116">
        <v>7.6</v>
      </c>
      <c r="O26" s="91"/>
      <c r="P26" s="116">
        <v>7.6</v>
      </c>
      <c r="Q26" s="67"/>
      <c r="R26" s="91"/>
      <c r="S26" s="116">
        <v>7.6</v>
      </c>
      <c r="T26" s="91"/>
      <c r="U26" s="116">
        <v>8.8000000000000007</v>
      </c>
      <c r="V26" s="91"/>
      <c r="W26" s="116">
        <v>8.8000000000000007</v>
      </c>
      <c r="X26" s="67"/>
      <c r="Y26" s="67"/>
      <c r="Z26" s="67"/>
      <c r="AA26" s="91"/>
      <c r="AB26" s="3">
        <v>8.8000000000000007</v>
      </c>
      <c r="AC26" s="92">
        <v>8.8000000000000007</v>
      </c>
      <c r="AD26" s="67"/>
      <c r="AE26" s="91"/>
      <c r="AF26" s="4">
        <v>8.8000000000000007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1.5</v>
      </c>
      <c r="K28" s="91"/>
      <c r="L28" s="116">
        <v>1.5</v>
      </c>
      <c r="M28" s="91"/>
      <c r="N28" s="116">
        <v>1.6</v>
      </c>
      <c r="O28" s="91"/>
      <c r="P28" s="116">
        <v>1.6</v>
      </c>
      <c r="Q28" s="67"/>
      <c r="R28" s="91"/>
      <c r="S28" s="116">
        <v>1.6</v>
      </c>
      <c r="T28" s="91"/>
      <c r="U28" s="116">
        <v>1.5</v>
      </c>
      <c r="V28" s="91"/>
      <c r="W28" s="116">
        <v>1.5</v>
      </c>
      <c r="X28" s="67"/>
      <c r="Y28" s="67"/>
      <c r="Z28" s="67"/>
      <c r="AA28" s="91"/>
      <c r="AB28" s="3">
        <v>1.5</v>
      </c>
      <c r="AC28" s="92">
        <v>1.5</v>
      </c>
      <c r="AD28" s="67"/>
      <c r="AE28" s="91"/>
      <c r="AF28" s="4">
        <v>1.5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3.2000000000000001E-2</v>
      </c>
      <c r="K31" s="91"/>
      <c r="L31" s="118">
        <v>3.2000000000000001E-2</v>
      </c>
      <c r="M31" s="91"/>
      <c r="N31" s="118">
        <v>3.2000000000000001E-2</v>
      </c>
      <c r="O31" s="91"/>
      <c r="P31" s="118">
        <v>3.2000000000000001E-2</v>
      </c>
      <c r="Q31" s="67"/>
      <c r="R31" s="91"/>
      <c r="S31" s="118">
        <v>3.2000000000000001E-2</v>
      </c>
      <c r="T31" s="91"/>
      <c r="U31" s="118">
        <v>3.2000000000000001E-2</v>
      </c>
      <c r="V31" s="91"/>
      <c r="W31" s="118">
        <v>3.2000000000000001E-2</v>
      </c>
      <c r="X31" s="67"/>
      <c r="Y31" s="67"/>
      <c r="Z31" s="67"/>
      <c r="AA31" s="91"/>
      <c r="AB31" s="7">
        <v>3.2000000000000001E-2</v>
      </c>
      <c r="AC31" s="96">
        <v>3.2000000000000001E-2</v>
      </c>
      <c r="AD31" s="67"/>
      <c r="AE31" s="91"/>
      <c r="AF31" s="8">
        <v>3.2000000000000001E-2</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1.5</v>
      </c>
      <c r="K33" s="91"/>
      <c r="L33" s="119">
        <v>1.5</v>
      </c>
      <c r="M33" s="91"/>
      <c r="N33" s="119">
        <v>1.5</v>
      </c>
      <c r="O33" s="91"/>
      <c r="P33" s="119">
        <v>1.5</v>
      </c>
      <c r="Q33" s="67"/>
      <c r="R33" s="91"/>
      <c r="S33" s="119">
        <v>1.5</v>
      </c>
      <c r="T33" s="91"/>
      <c r="U33" s="119">
        <v>1.4</v>
      </c>
      <c r="V33" s="91"/>
      <c r="W33" s="119">
        <v>1.4</v>
      </c>
      <c r="X33" s="67"/>
      <c r="Y33" s="67"/>
      <c r="Z33" s="67"/>
      <c r="AA33" s="91"/>
      <c r="AB33" s="9">
        <v>1.4</v>
      </c>
      <c r="AC33" s="98">
        <v>1.4</v>
      </c>
      <c r="AD33" s="67"/>
      <c r="AE33" s="91"/>
      <c r="AF33" s="10">
        <v>1.4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1316</v>
      </c>
      <c r="K35" s="91"/>
      <c r="L35" s="117" t="s">
        <v>1316</v>
      </c>
      <c r="M35" s="91"/>
      <c r="N35" s="117" t="s">
        <v>1316</v>
      </c>
      <c r="O35" s="91"/>
      <c r="P35" s="117" t="s">
        <v>1316</v>
      </c>
      <c r="Q35" s="67"/>
      <c r="R35" s="91"/>
      <c r="S35" s="117" t="s">
        <v>1316</v>
      </c>
      <c r="T35" s="91"/>
      <c r="U35" s="117" t="s">
        <v>1316</v>
      </c>
      <c r="V35" s="91"/>
      <c r="W35" s="117" t="s">
        <v>1316</v>
      </c>
      <c r="X35" s="67"/>
      <c r="Y35" s="67"/>
      <c r="Z35" s="67"/>
      <c r="AA35" s="91"/>
      <c r="AB35" s="5" t="s">
        <v>1316</v>
      </c>
      <c r="AC35" s="95" t="s">
        <v>1316</v>
      </c>
      <c r="AD35" s="67"/>
      <c r="AE35" s="91"/>
      <c r="AF35" s="6" t="s">
        <v>1316</v>
      </c>
    </row>
    <row r="36" spans="5:32" ht="13.15" customHeight="1" x14ac:dyDescent="0.25">
      <c r="E36" s="93" t="s">
        <v>56</v>
      </c>
      <c r="F36" s="67"/>
      <c r="G36" s="67"/>
      <c r="H36" s="67"/>
      <c r="I36" s="94"/>
      <c r="J36" s="116">
        <v>1.5</v>
      </c>
      <c r="K36" s="91"/>
      <c r="L36" s="116">
        <v>1.5</v>
      </c>
      <c r="M36" s="91"/>
      <c r="N36" s="116">
        <v>1.5</v>
      </c>
      <c r="O36" s="91"/>
      <c r="P36" s="116">
        <v>1.5</v>
      </c>
      <c r="Q36" s="67"/>
      <c r="R36" s="91"/>
      <c r="S36" s="116">
        <v>1.5</v>
      </c>
      <c r="T36" s="91"/>
      <c r="U36" s="116">
        <v>1.4</v>
      </c>
      <c r="V36" s="91"/>
      <c r="W36" s="116">
        <v>1.4</v>
      </c>
      <c r="X36" s="67"/>
      <c r="Y36" s="67"/>
      <c r="Z36" s="67"/>
      <c r="AA36" s="91"/>
      <c r="AB36" s="3">
        <v>1.4</v>
      </c>
      <c r="AC36" s="92">
        <v>1.4</v>
      </c>
      <c r="AD36" s="67"/>
      <c r="AE36" s="91"/>
      <c r="AF36" s="4">
        <v>1.4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6</v>
      </c>
      <c r="K39" s="91"/>
      <c r="L39" s="116">
        <v>6</v>
      </c>
      <c r="M39" s="91"/>
      <c r="N39" s="116">
        <v>6</v>
      </c>
      <c r="O39" s="91"/>
      <c r="P39" s="116">
        <v>6</v>
      </c>
      <c r="Q39" s="67"/>
      <c r="R39" s="91"/>
      <c r="S39" s="116">
        <v>6</v>
      </c>
      <c r="T39" s="91"/>
      <c r="U39" s="116">
        <v>6</v>
      </c>
      <c r="V39" s="91"/>
      <c r="W39" s="116">
        <v>6</v>
      </c>
      <c r="X39" s="67"/>
      <c r="Y39" s="67"/>
      <c r="Z39" s="67"/>
      <c r="AA39" s="91"/>
      <c r="AB39" s="3">
        <v>6</v>
      </c>
      <c r="AC39" s="92">
        <v>6</v>
      </c>
      <c r="AD39" s="67"/>
      <c r="AE39" s="91"/>
      <c r="AF39" s="4">
        <v>6</v>
      </c>
    </row>
    <row r="40" spans="5:32" x14ac:dyDescent="0.25">
      <c r="E40" s="93" t="s">
        <v>73</v>
      </c>
      <c r="F40" s="67"/>
      <c r="G40" s="67"/>
      <c r="H40" s="67"/>
      <c r="I40" s="94"/>
      <c r="J40" s="116">
        <v>4</v>
      </c>
      <c r="K40" s="91"/>
      <c r="L40" s="116">
        <v>4</v>
      </c>
      <c r="M40" s="91"/>
      <c r="N40" s="116">
        <v>4</v>
      </c>
      <c r="O40" s="91"/>
      <c r="P40" s="116">
        <v>4</v>
      </c>
      <c r="Q40" s="67"/>
      <c r="R40" s="91"/>
      <c r="S40" s="116">
        <v>4</v>
      </c>
      <c r="T40" s="91"/>
      <c r="U40" s="116">
        <v>4</v>
      </c>
      <c r="V40" s="91"/>
      <c r="W40" s="116">
        <v>4</v>
      </c>
      <c r="X40" s="67"/>
      <c r="Y40" s="67"/>
      <c r="Z40" s="67"/>
      <c r="AA40" s="91"/>
      <c r="AB40" s="3">
        <v>4</v>
      </c>
      <c r="AC40" s="92">
        <v>4</v>
      </c>
      <c r="AD40" s="67"/>
      <c r="AE40" s="91"/>
      <c r="AF40" s="4">
        <v>4</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0</v>
      </c>
      <c r="K43" s="103"/>
      <c r="L43" s="102">
        <f>J43</f>
        <v>0</v>
      </c>
      <c r="M43" s="103"/>
      <c r="N43" s="102">
        <f>J43</f>
        <v>0</v>
      </c>
      <c r="O43" s="103"/>
      <c r="P43" s="102">
        <f>J43</f>
        <v>0</v>
      </c>
      <c r="Q43" s="100"/>
      <c r="R43" s="103"/>
      <c r="S43" s="102">
        <f>J43</f>
        <v>0</v>
      </c>
      <c r="T43" s="103"/>
      <c r="U43" s="113">
        <f>J43</f>
        <v>0</v>
      </c>
      <c r="V43" s="114"/>
      <c r="W43" s="102">
        <f>J43</f>
        <v>0</v>
      </c>
      <c r="X43" s="100"/>
      <c r="Y43" s="100"/>
      <c r="Z43" s="100"/>
      <c r="AA43" s="103"/>
      <c r="AB43" s="18">
        <f>J43</f>
        <v>0</v>
      </c>
      <c r="AC43" s="102">
        <f>J43</f>
        <v>0</v>
      </c>
      <c r="AD43" s="100"/>
      <c r="AE43" s="103"/>
      <c r="AF43" s="19">
        <f>J43</f>
        <v>0</v>
      </c>
    </row>
    <row r="44" spans="5:32" ht="22.5" customHeight="1" x14ac:dyDescent="0.25">
      <c r="E44" s="99" t="s">
        <v>85</v>
      </c>
      <c r="F44" s="100"/>
      <c r="G44" s="100"/>
      <c r="H44" s="100"/>
      <c r="I44" s="101"/>
      <c r="J44" s="102">
        <v>0</v>
      </c>
      <c r="K44" s="103"/>
      <c r="L44" s="102">
        <f>J44</f>
        <v>0</v>
      </c>
      <c r="M44" s="103"/>
      <c r="N44" s="102">
        <f>J44</f>
        <v>0</v>
      </c>
      <c r="O44" s="103"/>
      <c r="P44" s="102">
        <f>J44</f>
        <v>0</v>
      </c>
      <c r="Q44" s="100"/>
      <c r="R44" s="103"/>
      <c r="S44" s="102">
        <f>J44</f>
        <v>0</v>
      </c>
      <c r="T44" s="103"/>
      <c r="U44" s="102">
        <f>J44</f>
        <v>0</v>
      </c>
      <c r="V44" s="103"/>
      <c r="W44" s="102">
        <f>J44</f>
        <v>0</v>
      </c>
      <c r="X44" s="100"/>
      <c r="Y44" s="100"/>
      <c r="Z44" s="100"/>
      <c r="AA44" s="103"/>
      <c r="AB44" s="18">
        <f>J44</f>
        <v>0</v>
      </c>
      <c r="AC44" s="102">
        <f>J44</f>
        <v>0</v>
      </c>
      <c r="AD44" s="100"/>
      <c r="AE44" s="103"/>
      <c r="AF44" s="19">
        <f>J44</f>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oR4LJYMnWRRXyY2inupi7xnuuF5URly3LEcdXl6sHcaRGqXXSCAu7C0icd7ipT8aK6+V8Nl+/iZd6uSqZLn3WA==" saltValue="zHaalgGioI02+yGgU7oCX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DD560E09-409C-4516-B170-3C2CD4C1CA25}"/>
    <hyperlink ref="E53" location="INDEX!A1" display="Return to Index" xr:uid="{9C3FB7B8-E430-491E-B344-327680C6B4B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Duchr2 - Duchess Road 11/66kV (11/66kV)</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4"/>
  <dimension ref="A1:AJ51"/>
  <sheetViews>
    <sheetView showGridLines="0" topLeftCell="A25" zoomScaleNormal="100" workbookViewId="0">
      <selection activeCell="E51" sqref="E5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1317</v>
      </c>
      <c r="J3" s="69"/>
      <c r="K3" s="69"/>
      <c r="L3" s="69"/>
      <c r="M3" s="69"/>
      <c r="N3" s="69"/>
      <c r="O3" s="69"/>
      <c r="P3" s="69"/>
      <c r="Q3" s="69"/>
      <c r="R3" s="69"/>
      <c r="S3" s="69"/>
      <c r="V3" s="71" t="s">
        <v>929</v>
      </c>
      <c r="W3" s="69"/>
      <c r="Y3" s="72" t="s">
        <v>1318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1320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79.599999999999994</v>
      </c>
      <c r="K26" s="91"/>
      <c r="L26" s="116">
        <v>79.599999999999994</v>
      </c>
      <c r="M26" s="91"/>
      <c r="N26" s="116">
        <v>79.599999999999994</v>
      </c>
      <c r="O26" s="91"/>
      <c r="P26" s="116">
        <v>79.599999999999994</v>
      </c>
      <c r="Q26" s="67"/>
      <c r="R26" s="91"/>
      <c r="S26" s="116">
        <v>79.599999999999994</v>
      </c>
      <c r="T26" s="91"/>
      <c r="U26" s="116">
        <v>84.4</v>
      </c>
      <c r="V26" s="91"/>
      <c r="W26" s="116">
        <v>84.4</v>
      </c>
      <c r="X26" s="67"/>
      <c r="Y26" s="67"/>
      <c r="Z26" s="67"/>
      <c r="AA26" s="91"/>
      <c r="AB26" s="3">
        <v>84.4</v>
      </c>
      <c r="AC26" s="92">
        <v>84.4</v>
      </c>
      <c r="AD26" s="67"/>
      <c r="AE26" s="91"/>
      <c r="AF26" s="4">
        <v>84.4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38.299999999999997</v>
      </c>
      <c r="K28" s="91"/>
      <c r="L28" s="116">
        <v>38.6</v>
      </c>
      <c r="M28" s="91"/>
      <c r="N28" s="116">
        <v>38.799999999999997</v>
      </c>
      <c r="O28" s="91"/>
      <c r="P28" s="116">
        <v>38.9</v>
      </c>
      <c r="Q28" s="67"/>
      <c r="R28" s="91"/>
      <c r="S28" s="116">
        <v>39</v>
      </c>
      <c r="T28" s="91"/>
      <c r="U28" s="116">
        <v>21.8</v>
      </c>
      <c r="V28" s="91"/>
      <c r="W28" s="116">
        <v>21.9</v>
      </c>
      <c r="X28" s="67"/>
      <c r="Y28" s="67"/>
      <c r="Z28" s="67"/>
      <c r="AA28" s="91"/>
      <c r="AB28" s="3">
        <v>22.1</v>
      </c>
      <c r="AC28" s="92">
        <v>22.2</v>
      </c>
      <c r="AD28" s="67"/>
      <c r="AE28" s="91"/>
      <c r="AF28" s="4">
        <v>22.4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0.99299999999999999</v>
      </c>
      <c r="K31" s="91"/>
      <c r="L31" s="118">
        <v>0.99299999999999999</v>
      </c>
      <c r="M31" s="91"/>
      <c r="N31" s="118">
        <v>0.99299999999999999</v>
      </c>
      <c r="O31" s="91"/>
      <c r="P31" s="118">
        <v>0.99299999999999999</v>
      </c>
      <c r="Q31" s="67"/>
      <c r="R31" s="91"/>
      <c r="S31" s="118">
        <v>0.99299999999999999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39.799999999999997</v>
      </c>
      <c r="K32" s="91"/>
      <c r="L32" s="116">
        <v>39.799999999999997</v>
      </c>
      <c r="M32" s="91"/>
      <c r="N32" s="116">
        <v>39.799999999999997</v>
      </c>
      <c r="O32" s="91"/>
      <c r="P32" s="116">
        <v>39.799999999999997</v>
      </c>
      <c r="Q32" s="67"/>
      <c r="R32" s="91"/>
      <c r="S32" s="116">
        <v>39.799999999999997</v>
      </c>
      <c r="T32" s="91"/>
      <c r="U32" s="116">
        <v>42.2</v>
      </c>
      <c r="V32" s="91"/>
      <c r="W32" s="116">
        <v>42.2</v>
      </c>
      <c r="X32" s="67"/>
      <c r="Y32" s="67"/>
      <c r="Z32" s="67"/>
      <c r="AA32" s="91"/>
      <c r="AB32" s="3">
        <v>42.2</v>
      </c>
      <c r="AC32" s="92">
        <v>42.2</v>
      </c>
      <c r="AD32" s="67"/>
      <c r="AE32" s="91"/>
      <c r="AF32" s="4">
        <v>42.2</v>
      </c>
    </row>
    <row r="33" spans="5:32" ht="13.15" customHeight="1" x14ac:dyDescent="0.25">
      <c r="E33" s="97" t="s">
        <v>44</v>
      </c>
      <c r="F33" s="67"/>
      <c r="G33" s="67"/>
      <c r="H33" s="67"/>
      <c r="I33" s="94"/>
      <c r="J33" s="119">
        <v>36.700000000000003</v>
      </c>
      <c r="K33" s="91"/>
      <c r="L33" s="119">
        <v>36.9</v>
      </c>
      <c r="M33" s="91"/>
      <c r="N33" s="119">
        <v>37.1</v>
      </c>
      <c r="O33" s="91"/>
      <c r="P33" s="119">
        <v>37.299999999999997</v>
      </c>
      <c r="Q33" s="67"/>
      <c r="R33" s="91"/>
      <c r="S33" s="119">
        <v>37.299999999999997</v>
      </c>
      <c r="T33" s="91"/>
      <c r="U33" s="119">
        <v>20.5</v>
      </c>
      <c r="V33" s="91"/>
      <c r="W33" s="119">
        <v>20.6</v>
      </c>
      <c r="X33" s="67"/>
      <c r="Y33" s="67"/>
      <c r="Z33" s="67"/>
      <c r="AA33" s="91"/>
      <c r="AB33" s="9">
        <v>20.7</v>
      </c>
      <c r="AC33" s="98">
        <v>20.9</v>
      </c>
      <c r="AD33" s="67"/>
      <c r="AE33" s="91"/>
      <c r="AF33" s="10">
        <v>21</v>
      </c>
    </row>
    <row r="34" spans="5:32" ht="20.25" customHeight="1" x14ac:dyDescent="0.25">
      <c r="E34" s="93" t="s">
        <v>948</v>
      </c>
      <c r="F34" s="67"/>
      <c r="G34" s="67"/>
      <c r="H34" s="67"/>
      <c r="I34" s="94"/>
      <c r="J34" s="117">
        <v>1.8</v>
      </c>
      <c r="K34" s="91"/>
      <c r="L34" s="117">
        <v>1.8</v>
      </c>
      <c r="M34" s="91"/>
      <c r="N34" s="117">
        <v>1.9</v>
      </c>
      <c r="O34" s="91"/>
      <c r="P34" s="117">
        <v>1.9</v>
      </c>
      <c r="Q34" s="67"/>
      <c r="R34" s="91"/>
      <c r="S34" s="117">
        <v>1.9</v>
      </c>
      <c r="T34" s="91"/>
      <c r="U34" s="117">
        <v>1</v>
      </c>
      <c r="V34" s="91"/>
      <c r="W34" s="117">
        <v>1</v>
      </c>
      <c r="X34" s="67"/>
      <c r="Y34" s="67"/>
      <c r="Z34" s="67"/>
      <c r="AA34" s="91"/>
      <c r="AB34" s="5">
        <v>1</v>
      </c>
      <c r="AC34" s="95">
        <v>1</v>
      </c>
      <c r="AD34" s="67"/>
      <c r="AE34" s="91"/>
      <c r="AF34" s="6">
        <v>1.1000000000000001</v>
      </c>
    </row>
    <row r="35" spans="5:32" ht="20.25" customHeight="1" x14ac:dyDescent="0.25">
      <c r="E35" s="93" t="s">
        <v>949</v>
      </c>
      <c r="F35" s="67"/>
      <c r="G35" s="67"/>
      <c r="H35" s="67"/>
      <c r="I35" s="94"/>
      <c r="J35" s="117" t="s">
        <v>1321</v>
      </c>
      <c r="K35" s="91"/>
      <c r="L35" s="117" t="s">
        <v>1321</v>
      </c>
      <c r="M35" s="91"/>
      <c r="N35" s="117" t="s">
        <v>1321</v>
      </c>
      <c r="O35" s="91"/>
      <c r="P35" s="117" t="s">
        <v>1321</v>
      </c>
      <c r="Q35" s="67"/>
      <c r="R35" s="91"/>
      <c r="S35" s="117" t="s">
        <v>1321</v>
      </c>
      <c r="T35" s="91"/>
      <c r="U35" s="117" t="s">
        <v>1321</v>
      </c>
      <c r="V35" s="91"/>
      <c r="W35" s="117" t="s">
        <v>1321</v>
      </c>
      <c r="X35" s="67"/>
      <c r="Y35" s="67"/>
      <c r="Z35" s="67"/>
      <c r="AA35" s="91"/>
      <c r="AB35" s="5" t="s">
        <v>1321</v>
      </c>
      <c r="AC35" s="95" t="s">
        <v>1321</v>
      </c>
      <c r="AD35" s="67"/>
      <c r="AE35" s="91"/>
      <c r="AF35" s="6" t="s">
        <v>1321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1.75" customHeight="1" x14ac:dyDescent="0.25">
      <c r="E43" s="93" t="s">
        <v>951</v>
      </c>
      <c r="F43" s="67"/>
      <c r="G43" s="67"/>
      <c r="H43" s="67"/>
      <c r="I43" s="94"/>
      <c r="J43" s="170">
        <v>40</v>
      </c>
      <c r="K43" s="169"/>
      <c r="L43" s="171">
        <v>40</v>
      </c>
      <c r="M43" s="169"/>
      <c r="N43" s="171">
        <v>40</v>
      </c>
      <c r="O43" s="169"/>
      <c r="P43" s="170">
        <v>40</v>
      </c>
      <c r="Q43" s="168"/>
      <c r="R43" s="169"/>
      <c r="S43" s="170">
        <v>40</v>
      </c>
      <c r="T43" s="169"/>
      <c r="U43" s="170">
        <v>40</v>
      </c>
      <c r="V43" s="169"/>
      <c r="W43" s="170">
        <v>40</v>
      </c>
      <c r="X43" s="168"/>
      <c r="Y43" s="168"/>
      <c r="Z43" s="168"/>
      <c r="AA43" s="169"/>
      <c r="AB43" s="51">
        <v>40</v>
      </c>
      <c r="AC43" s="165">
        <v>40</v>
      </c>
      <c r="AD43" s="172"/>
      <c r="AE43" s="166"/>
      <c r="AF43" s="52">
        <v>40</v>
      </c>
    </row>
    <row r="44" spans="5:32" ht="21.75" customHeight="1" x14ac:dyDescent="0.25">
      <c r="E44" s="93" t="s">
        <v>85</v>
      </c>
      <c r="F44" s="67"/>
      <c r="G44" s="67"/>
      <c r="H44" s="67"/>
      <c r="I44" s="94"/>
      <c r="J44" s="170">
        <v>5</v>
      </c>
      <c r="K44" s="169"/>
      <c r="L44" s="171">
        <v>5</v>
      </c>
      <c r="M44" s="169"/>
      <c r="N44" s="171">
        <v>5</v>
      </c>
      <c r="O44" s="169"/>
      <c r="P44" s="170">
        <v>5</v>
      </c>
      <c r="Q44" s="168"/>
      <c r="R44" s="169"/>
      <c r="S44" s="170">
        <v>5</v>
      </c>
      <c r="T44" s="169"/>
      <c r="U44" s="170">
        <v>5</v>
      </c>
      <c r="V44" s="169"/>
      <c r="W44" s="170">
        <v>5</v>
      </c>
      <c r="X44" s="168"/>
      <c r="Y44" s="168"/>
      <c r="Z44" s="168"/>
      <c r="AA44" s="169"/>
      <c r="AB44" s="51">
        <v>5</v>
      </c>
      <c r="AC44" s="167">
        <v>5</v>
      </c>
      <c r="AD44" s="168"/>
      <c r="AE44" s="169"/>
      <c r="AF44" s="52">
        <v>5</v>
      </c>
    </row>
    <row r="45" spans="5:32" ht="15" customHeight="1"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ht="15" customHeight="1"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2.25"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15.75" customHeight="1" x14ac:dyDescent="0.25"/>
    <row r="50" spans="5:5" x14ac:dyDescent="0.25">
      <c r="E50" s="17"/>
    </row>
    <row r="51" spans="5:5" x14ac:dyDescent="0.25">
      <c r="E51" s="17" t="s">
        <v>954</v>
      </c>
    </row>
  </sheetData>
  <sheetProtection algorithmName="SHA-512" hashValue="YUrwFyxtdRWSuwPYTD2fHtRBdjwxw7ID6ZfQ/G2Kw14gAggaj6d25+obvsv740fJsKHPM0vqXnZaIuxd9+uKYQ==" saltValue="06eka0gDZu8B63T889g7r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1" location="INDEX!A1" display="Return to Index" xr:uid="{FDD1E0B0-303D-47DE-8A51-AA0085C9EDD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DURO - Duchess Road (132/66kV)</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975</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980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90.7</v>
      </c>
      <c r="K26" s="91"/>
      <c r="L26" s="116">
        <v>90.7</v>
      </c>
      <c r="M26" s="91"/>
      <c r="N26" s="116">
        <v>90.7</v>
      </c>
      <c r="O26" s="91"/>
      <c r="P26" s="116">
        <v>90.7</v>
      </c>
      <c r="Q26" s="67"/>
      <c r="R26" s="91"/>
      <c r="S26" s="116">
        <v>90.7</v>
      </c>
      <c r="T26" s="91"/>
      <c r="U26" s="116">
        <v>93.7</v>
      </c>
      <c r="V26" s="91"/>
      <c r="W26" s="116">
        <v>93.7</v>
      </c>
      <c r="X26" s="67"/>
      <c r="Y26" s="67"/>
      <c r="Z26" s="67"/>
      <c r="AA26" s="91"/>
      <c r="AB26" s="3">
        <v>93.7</v>
      </c>
      <c r="AC26" s="92">
        <v>93.7</v>
      </c>
      <c r="AD26" s="67"/>
      <c r="AE26" s="91"/>
      <c r="AF26" s="4">
        <v>93.7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23.4</v>
      </c>
      <c r="K28" s="91"/>
      <c r="L28" s="116">
        <v>23.6</v>
      </c>
      <c r="M28" s="91"/>
      <c r="N28" s="116">
        <v>23.7</v>
      </c>
      <c r="O28" s="91"/>
      <c r="P28" s="116">
        <v>23.9</v>
      </c>
      <c r="Q28" s="67"/>
      <c r="R28" s="91"/>
      <c r="S28" s="116">
        <v>23.9</v>
      </c>
      <c r="T28" s="91"/>
      <c r="U28" s="116">
        <v>14.7</v>
      </c>
      <c r="V28" s="91"/>
      <c r="W28" s="116">
        <v>14.7</v>
      </c>
      <c r="X28" s="67"/>
      <c r="Y28" s="67"/>
      <c r="Z28" s="67"/>
      <c r="AA28" s="91"/>
      <c r="AB28" s="3">
        <v>14.8</v>
      </c>
      <c r="AC28" s="92">
        <v>14.9</v>
      </c>
      <c r="AD28" s="67"/>
      <c r="AE28" s="91"/>
      <c r="AF28" s="4">
        <v>15.1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0.999</v>
      </c>
      <c r="O31" s="91"/>
      <c r="P31" s="118">
        <v>0.999</v>
      </c>
      <c r="Q31" s="67"/>
      <c r="R31" s="91"/>
      <c r="S31" s="118">
        <v>0.999</v>
      </c>
      <c r="T31" s="91"/>
      <c r="U31" s="118">
        <v>0.96399999999999997</v>
      </c>
      <c r="V31" s="91"/>
      <c r="W31" s="118">
        <v>0.96399999999999997</v>
      </c>
      <c r="X31" s="67"/>
      <c r="Y31" s="67"/>
      <c r="Z31" s="67"/>
      <c r="AA31" s="91"/>
      <c r="AB31" s="7">
        <v>0.96399999999999997</v>
      </c>
      <c r="AC31" s="96">
        <v>0.96399999999999997</v>
      </c>
      <c r="AD31" s="67"/>
      <c r="AE31" s="91"/>
      <c r="AF31" s="8">
        <v>0.96399999999999997</v>
      </c>
    </row>
    <row r="32" spans="4:32" ht="13.15" customHeight="1" x14ac:dyDescent="0.25">
      <c r="E32" s="93" t="s">
        <v>40</v>
      </c>
      <c r="F32" s="67"/>
      <c r="G32" s="67"/>
      <c r="H32" s="67"/>
      <c r="I32" s="94"/>
      <c r="J32" s="116">
        <v>48</v>
      </c>
      <c r="K32" s="91"/>
      <c r="L32" s="116">
        <v>48</v>
      </c>
      <c r="M32" s="91"/>
      <c r="N32" s="116">
        <v>48</v>
      </c>
      <c r="O32" s="91"/>
      <c r="P32" s="116">
        <v>48</v>
      </c>
      <c r="Q32" s="67"/>
      <c r="R32" s="91"/>
      <c r="S32" s="116">
        <v>48</v>
      </c>
      <c r="T32" s="91"/>
      <c r="U32" s="116">
        <v>50.4</v>
      </c>
      <c r="V32" s="91"/>
      <c r="W32" s="116">
        <v>50.4</v>
      </c>
      <c r="X32" s="67"/>
      <c r="Y32" s="67"/>
      <c r="Z32" s="67"/>
      <c r="AA32" s="91"/>
      <c r="AB32" s="3">
        <v>50.4</v>
      </c>
      <c r="AC32" s="92">
        <v>50.4</v>
      </c>
      <c r="AD32" s="67"/>
      <c r="AE32" s="91"/>
      <c r="AF32" s="4">
        <v>50.4</v>
      </c>
    </row>
    <row r="33" spans="5:32" ht="13.15" customHeight="1" x14ac:dyDescent="0.25">
      <c r="E33" s="97" t="s">
        <v>44</v>
      </c>
      <c r="F33" s="67"/>
      <c r="G33" s="67"/>
      <c r="H33" s="67"/>
      <c r="I33" s="94"/>
      <c r="J33" s="119">
        <v>21.6</v>
      </c>
      <c r="K33" s="91"/>
      <c r="L33" s="119">
        <v>21.7</v>
      </c>
      <c r="M33" s="91"/>
      <c r="N33" s="119">
        <v>21.9</v>
      </c>
      <c r="O33" s="91"/>
      <c r="P33" s="119">
        <v>22</v>
      </c>
      <c r="Q33" s="67"/>
      <c r="R33" s="91"/>
      <c r="S33" s="119">
        <v>22</v>
      </c>
      <c r="T33" s="91"/>
      <c r="U33" s="119">
        <v>13.8</v>
      </c>
      <c r="V33" s="91"/>
      <c r="W33" s="119">
        <v>13.8</v>
      </c>
      <c r="X33" s="67"/>
      <c r="Y33" s="67"/>
      <c r="Z33" s="67"/>
      <c r="AA33" s="91"/>
      <c r="AB33" s="9">
        <v>14</v>
      </c>
      <c r="AC33" s="98">
        <v>14.1</v>
      </c>
      <c r="AD33" s="67"/>
      <c r="AE33" s="91"/>
      <c r="AF33" s="10">
        <v>14.2</v>
      </c>
    </row>
    <row r="34" spans="5:32" ht="20.25" customHeight="1" x14ac:dyDescent="0.25">
      <c r="E34" s="93" t="s">
        <v>948</v>
      </c>
      <c r="F34" s="67"/>
      <c r="G34" s="67"/>
      <c r="H34" s="67"/>
      <c r="I34" s="94"/>
      <c r="J34" s="117">
        <v>1.1000000000000001</v>
      </c>
      <c r="K34" s="91"/>
      <c r="L34" s="117">
        <v>1.1000000000000001</v>
      </c>
      <c r="M34" s="91"/>
      <c r="N34" s="117">
        <v>1.1000000000000001</v>
      </c>
      <c r="O34" s="91"/>
      <c r="P34" s="117">
        <v>1.1000000000000001</v>
      </c>
      <c r="Q34" s="67"/>
      <c r="R34" s="91"/>
      <c r="S34" s="117">
        <v>1.1000000000000001</v>
      </c>
      <c r="T34" s="91"/>
      <c r="U34" s="117">
        <v>0.7</v>
      </c>
      <c r="V34" s="91"/>
      <c r="W34" s="117">
        <v>0.7</v>
      </c>
      <c r="X34" s="67"/>
      <c r="Y34" s="67"/>
      <c r="Z34" s="67"/>
      <c r="AA34" s="91"/>
      <c r="AB34" s="5">
        <v>0.7</v>
      </c>
      <c r="AC34" s="95">
        <v>0.7</v>
      </c>
      <c r="AD34" s="67"/>
      <c r="AE34" s="91"/>
      <c r="AF34" s="6">
        <v>0.7</v>
      </c>
    </row>
    <row r="35" spans="5:32" ht="20.25" customHeight="1" x14ac:dyDescent="0.25">
      <c r="E35" s="93" t="s">
        <v>949</v>
      </c>
      <c r="F35" s="67"/>
      <c r="G35" s="67"/>
      <c r="H35" s="67"/>
      <c r="I35" s="94"/>
      <c r="J35" s="117" t="s">
        <v>981</v>
      </c>
      <c r="K35" s="91"/>
      <c r="L35" s="117" t="s">
        <v>981</v>
      </c>
      <c r="M35" s="91"/>
      <c r="N35" s="117" t="s">
        <v>981</v>
      </c>
      <c r="O35" s="91"/>
      <c r="P35" s="117" t="s">
        <v>981</v>
      </c>
      <c r="Q35" s="67"/>
      <c r="R35" s="91"/>
      <c r="S35" s="117" t="s">
        <v>981</v>
      </c>
      <c r="T35" s="91"/>
      <c r="U35" s="117" t="s">
        <v>981</v>
      </c>
      <c r="V35" s="91"/>
      <c r="W35" s="117" t="s">
        <v>981</v>
      </c>
      <c r="X35" s="67"/>
      <c r="Y35" s="67"/>
      <c r="Z35" s="67"/>
      <c r="AA35" s="91"/>
      <c r="AB35" s="5" t="s">
        <v>981</v>
      </c>
      <c r="AC35" s="95" t="s">
        <v>981</v>
      </c>
      <c r="AD35" s="67"/>
      <c r="AE35" s="91"/>
      <c r="AF35" s="6" t="s">
        <v>981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19.5" customHeight="1" x14ac:dyDescent="0.25">
      <c r="E43" s="99" t="s">
        <v>951</v>
      </c>
      <c r="F43" s="100"/>
      <c r="G43" s="100"/>
      <c r="H43" s="100"/>
      <c r="I43" s="101"/>
      <c r="J43" s="120">
        <v>70</v>
      </c>
      <c r="K43" s="121"/>
      <c r="L43" s="120">
        <v>70</v>
      </c>
      <c r="M43" s="121"/>
      <c r="N43" s="120">
        <v>70</v>
      </c>
      <c r="O43" s="121"/>
      <c r="P43" s="120">
        <v>70</v>
      </c>
      <c r="Q43" s="122"/>
      <c r="R43" s="121"/>
      <c r="S43" s="120">
        <v>70</v>
      </c>
      <c r="T43" s="121"/>
      <c r="U43" s="120">
        <v>70</v>
      </c>
      <c r="V43" s="121"/>
      <c r="W43" s="120">
        <v>70</v>
      </c>
      <c r="X43" s="122"/>
      <c r="Y43" s="122"/>
      <c r="Z43" s="122"/>
      <c r="AA43" s="121"/>
      <c r="AB43" s="23">
        <v>70</v>
      </c>
      <c r="AC43" s="120">
        <v>70</v>
      </c>
      <c r="AD43" s="122"/>
      <c r="AE43" s="121"/>
      <c r="AF43" s="24">
        <v>70</v>
      </c>
    </row>
    <row r="44" spans="5:32" ht="21" customHeight="1" x14ac:dyDescent="0.25">
      <c r="E44" s="99" t="s">
        <v>85</v>
      </c>
      <c r="F44" s="100"/>
      <c r="G44" s="100"/>
      <c r="H44" s="100"/>
      <c r="I44" s="101"/>
      <c r="J44" s="120">
        <v>35</v>
      </c>
      <c r="K44" s="121"/>
      <c r="L44" s="120">
        <v>35</v>
      </c>
      <c r="M44" s="121"/>
      <c r="N44" s="120">
        <v>35</v>
      </c>
      <c r="O44" s="121"/>
      <c r="P44" s="120">
        <v>35</v>
      </c>
      <c r="Q44" s="122"/>
      <c r="R44" s="121"/>
      <c r="S44" s="120">
        <v>35</v>
      </c>
      <c r="T44" s="121"/>
      <c r="U44" s="120">
        <v>35</v>
      </c>
      <c r="V44" s="121"/>
      <c r="W44" s="120">
        <v>35</v>
      </c>
      <c r="X44" s="122"/>
      <c r="Y44" s="122"/>
      <c r="Z44" s="122"/>
      <c r="AA44" s="121"/>
      <c r="AB44" s="23">
        <v>35</v>
      </c>
      <c r="AC44" s="120">
        <v>35</v>
      </c>
      <c r="AD44" s="122"/>
      <c r="AE44" s="121"/>
      <c r="AF44" s="24">
        <v>35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qlaWzuZGs4eb4Hackowzp/8YN6SYcoozK6v0KstWm67EtRdQI8LwUi8wLnkh2DlPC8sFv4kDFm68Pc+Ok/XPSQ==" saltValue="++z3NZyvo/SxTZqor/GUhg=="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271C7121-5E1A-4556-A8AE-086F9D654D21}"/>
    <hyperlink ref="E53" location="INDEX!A1" display="Return to Index" xr:uid="{B502B2CD-FC8E-4028-815E-65010738A0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ALST - Alfred Street (33/11kV)</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dimension ref="A1:AJ53"/>
  <sheetViews>
    <sheetView showGridLines="0" topLeftCell="A19" workbookViewId="0">
      <selection activeCell="A48" sqref="A48:XFD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1322</v>
      </c>
      <c r="J3" s="69"/>
      <c r="K3" s="69"/>
      <c r="L3" s="69"/>
      <c r="M3" s="69"/>
      <c r="N3" s="69"/>
      <c r="O3" s="69"/>
      <c r="P3" s="69"/>
      <c r="Q3" s="69"/>
      <c r="R3" s="69"/>
      <c r="S3" s="69"/>
      <c r="V3" s="71" t="s">
        <v>929</v>
      </c>
      <c r="W3" s="69"/>
      <c r="Y3" s="72" t="s">
        <v>1323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44</v>
      </c>
      <c r="K26" s="91"/>
      <c r="L26" s="116">
        <v>44</v>
      </c>
      <c r="M26" s="91"/>
      <c r="N26" s="116">
        <v>44</v>
      </c>
      <c r="O26" s="91"/>
      <c r="P26" s="116">
        <v>44</v>
      </c>
      <c r="Q26" s="67"/>
      <c r="R26" s="91"/>
      <c r="S26" s="116">
        <v>44</v>
      </c>
      <c r="T26" s="91"/>
      <c r="U26" s="116">
        <v>44</v>
      </c>
      <c r="V26" s="91"/>
      <c r="W26" s="116">
        <v>44</v>
      </c>
      <c r="X26" s="67"/>
      <c r="Y26" s="67"/>
      <c r="Z26" s="67"/>
      <c r="AA26" s="91"/>
      <c r="AB26" s="3">
        <v>44</v>
      </c>
      <c r="AC26" s="92">
        <v>44</v>
      </c>
      <c r="AD26" s="67"/>
      <c r="AE26" s="91"/>
      <c r="AF26" s="4">
        <v>44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8.6</v>
      </c>
      <c r="K28" s="91"/>
      <c r="L28" s="116">
        <v>8.6</v>
      </c>
      <c r="M28" s="91"/>
      <c r="N28" s="116">
        <v>8.6999999999999993</v>
      </c>
      <c r="O28" s="91"/>
      <c r="P28" s="116">
        <v>8.6999999999999993</v>
      </c>
      <c r="Q28" s="67"/>
      <c r="R28" s="91"/>
      <c r="S28" s="116">
        <v>8.6999999999999993</v>
      </c>
      <c r="T28" s="91"/>
      <c r="U28" s="116">
        <v>6.8</v>
      </c>
      <c r="V28" s="91"/>
      <c r="W28" s="116">
        <v>6.8</v>
      </c>
      <c r="X28" s="67"/>
      <c r="Y28" s="67"/>
      <c r="Z28" s="67"/>
      <c r="AA28" s="91"/>
      <c r="AB28" s="3">
        <v>6.9</v>
      </c>
      <c r="AC28" s="92">
        <v>6.9</v>
      </c>
      <c r="AD28" s="67"/>
      <c r="AE28" s="91"/>
      <c r="AF28" s="4">
        <v>6.9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23</v>
      </c>
      <c r="K32" s="91"/>
      <c r="L32" s="116">
        <v>23</v>
      </c>
      <c r="M32" s="91"/>
      <c r="N32" s="116">
        <v>23</v>
      </c>
      <c r="O32" s="91"/>
      <c r="P32" s="116">
        <v>23</v>
      </c>
      <c r="Q32" s="67"/>
      <c r="R32" s="91"/>
      <c r="S32" s="116">
        <v>23</v>
      </c>
      <c r="T32" s="91"/>
      <c r="U32" s="116">
        <v>26</v>
      </c>
      <c r="V32" s="91"/>
      <c r="W32" s="116">
        <v>26</v>
      </c>
      <c r="X32" s="67"/>
      <c r="Y32" s="67"/>
      <c r="Z32" s="67"/>
      <c r="AA32" s="91"/>
      <c r="AB32" s="3">
        <v>26</v>
      </c>
      <c r="AC32" s="92">
        <v>26</v>
      </c>
      <c r="AD32" s="67"/>
      <c r="AE32" s="91"/>
      <c r="AF32" s="4">
        <v>26</v>
      </c>
    </row>
    <row r="33" spans="5:32" ht="13.15" customHeight="1" x14ac:dyDescent="0.25">
      <c r="E33" s="97" t="s">
        <v>44</v>
      </c>
      <c r="F33" s="67"/>
      <c r="G33" s="67"/>
      <c r="H33" s="67"/>
      <c r="I33" s="94"/>
      <c r="J33" s="119">
        <v>7.9</v>
      </c>
      <c r="K33" s="91"/>
      <c r="L33" s="119">
        <v>8</v>
      </c>
      <c r="M33" s="91"/>
      <c r="N33" s="119">
        <v>8</v>
      </c>
      <c r="O33" s="91"/>
      <c r="P33" s="119">
        <v>8</v>
      </c>
      <c r="Q33" s="67"/>
      <c r="R33" s="91"/>
      <c r="S33" s="119">
        <v>8</v>
      </c>
      <c r="T33" s="91"/>
      <c r="U33" s="119">
        <v>6.3</v>
      </c>
      <c r="V33" s="91"/>
      <c r="W33" s="119">
        <v>6.3</v>
      </c>
      <c r="X33" s="67"/>
      <c r="Y33" s="67"/>
      <c r="Z33" s="67"/>
      <c r="AA33" s="91"/>
      <c r="AB33" s="9">
        <v>6.3</v>
      </c>
      <c r="AC33" s="98">
        <v>6.3</v>
      </c>
      <c r="AD33" s="67"/>
      <c r="AE33" s="91"/>
      <c r="AF33" s="10">
        <v>6.4</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1061</v>
      </c>
      <c r="K35" s="91"/>
      <c r="L35" s="117" t="s">
        <v>1061</v>
      </c>
      <c r="M35" s="91"/>
      <c r="N35" s="117" t="s">
        <v>1061</v>
      </c>
      <c r="O35" s="91"/>
      <c r="P35" s="117" t="s">
        <v>1061</v>
      </c>
      <c r="Q35" s="67"/>
      <c r="R35" s="91"/>
      <c r="S35" s="117" t="s">
        <v>1061</v>
      </c>
      <c r="T35" s="91"/>
      <c r="U35" s="117" t="s">
        <v>1061</v>
      </c>
      <c r="V35" s="91"/>
      <c r="W35" s="117" t="s">
        <v>1061</v>
      </c>
      <c r="X35" s="67"/>
      <c r="Y35" s="67"/>
      <c r="Z35" s="67"/>
      <c r="AA35" s="91"/>
      <c r="AB35" s="5" t="s">
        <v>1061</v>
      </c>
      <c r="AC35" s="95" t="s">
        <v>1061</v>
      </c>
      <c r="AD35" s="67"/>
      <c r="AE35" s="91"/>
      <c r="AF35" s="6" t="s">
        <v>1061</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54">
        <v>20</v>
      </c>
      <c r="K43" s="103"/>
      <c r="L43" s="154">
        <v>20</v>
      </c>
      <c r="M43" s="103"/>
      <c r="N43" s="154">
        <v>20</v>
      </c>
      <c r="O43" s="103"/>
      <c r="P43" s="154">
        <v>20</v>
      </c>
      <c r="Q43" s="100"/>
      <c r="R43" s="103"/>
      <c r="S43" s="154">
        <v>20</v>
      </c>
      <c r="T43" s="103"/>
      <c r="U43" s="154">
        <v>20</v>
      </c>
      <c r="V43" s="103"/>
      <c r="W43" s="154">
        <v>20</v>
      </c>
      <c r="X43" s="100"/>
      <c r="Y43" s="100"/>
      <c r="Z43" s="100"/>
      <c r="AA43" s="103"/>
      <c r="AB43" s="18">
        <v>20</v>
      </c>
      <c r="AC43" s="113">
        <v>20</v>
      </c>
      <c r="AD43" s="173"/>
      <c r="AE43" s="114"/>
      <c r="AF43" s="19">
        <v>20</v>
      </c>
    </row>
    <row r="44" spans="5:32" ht="22.5" customHeight="1" x14ac:dyDescent="0.25">
      <c r="E44" s="99" t="s">
        <v>85</v>
      </c>
      <c r="F44" s="100"/>
      <c r="G44" s="100"/>
      <c r="H44" s="100"/>
      <c r="I44" s="101"/>
      <c r="J44" s="154">
        <v>10</v>
      </c>
      <c r="K44" s="103"/>
      <c r="L44" s="154">
        <v>10</v>
      </c>
      <c r="M44" s="103"/>
      <c r="N44" s="154">
        <v>10</v>
      </c>
      <c r="O44" s="103"/>
      <c r="P44" s="154">
        <v>10</v>
      </c>
      <c r="Q44" s="100"/>
      <c r="R44" s="103"/>
      <c r="S44" s="154">
        <v>10</v>
      </c>
      <c r="T44" s="103"/>
      <c r="U44" s="154">
        <v>10</v>
      </c>
      <c r="V44" s="103"/>
      <c r="W44" s="154">
        <v>10</v>
      </c>
      <c r="X44" s="100"/>
      <c r="Y44" s="100"/>
      <c r="Z44" s="100"/>
      <c r="AA44" s="103"/>
      <c r="AB44" s="18">
        <v>10</v>
      </c>
      <c r="AC44" s="102">
        <v>10</v>
      </c>
      <c r="AD44" s="100"/>
      <c r="AE44" s="103"/>
      <c r="AF44" s="19">
        <v>10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Kp+1jnxNorwWqeLXnvSiEsgg/G4PmtA+g3dgkVd7DxCw6UoSVSqoDNKLaQtvDqQXN0yyRuIIr4UMiF3VgBHDA==" saltValue="n70rmxkS/04y+b2p2uQ8s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8071405E-C233-4210-9C07-CA17DA0B8B95}"/>
    <hyperlink ref="E53" location="INDEX!A1" display="Return to Index" xr:uid="{7BA90D30-26FB-4B29-A7C6-03508C16EDC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DYSA - Dysart (66/22kV)</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7"/>
  <dimension ref="A1:AJ53"/>
  <sheetViews>
    <sheetView showGridLines="0" topLeftCell="A13" workbookViewId="0">
      <selection activeCell="AO27" sqref="AO2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1327</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1219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64.900000000000006</v>
      </c>
      <c r="K26" s="91"/>
      <c r="L26" s="116">
        <v>64.900000000000006</v>
      </c>
      <c r="M26" s="91"/>
      <c r="N26" s="116">
        <v>64.900000000000006</v>
      </c>
      <c r="O26" s="91"/>
      <c r="P26" s="116">
        <v>64.900000000000006</v>
      </c>
      <c r="Q26" s="67"/>
      <c r="R26" s="91"/>
      <c r="S26" s="116">
        <v>64.900000000000006</v>
      </c>
      <c r="T26" s="91"/>
      <c r="U26" s="116">
        <v>69.900000000000006</v>
      </c>
      <c r="V26" s="91"/>
      <c r="W26" s="116">
        <v>69.900000000000006</v>
      </c>
      <c r="X26" s="67"/>
      <c r="Y26" s="67"/>
      <c r="Z26" s="67"/>
      <c r="AA26" s="91"/>
      <c r="AB26" s="3">
        <v>69.900000000000006</v>
      </c>
      <c r="AC26" s="92">
        <v>69.900000000000006</v>
      </c>
      <c r="AD26" s="67"/>
      <c r="AE26" s="91"/>
      <c r="AF26" s="4">
        <v>69.900000000000006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16.399999999999999</v>
      </c>
      <c r="K28" s="91"/>
      <c r="L28" s="116">
        <v>16.5</v>
      </c>
      <c r="M28" s="91"/>
      <c r="N28" s="116">
        <v>16.600000000000001</v>
      </c>
      <c r="O28" s="91"/>
      <c r="P28" s="116">
        <v>16.8</v>
      </c>
      <c r="Q28" s="67"/>
      <c r="R28" s="91"/>
      <c r="S28" s="116">
        <v>16.8</v>
      </c>
      <c r="T28" s="91"/>
      <c r="U28" s="116">
        <v>9.6</v>
      </c>
      <c r="V28" s="91"/>
      <c r="W28" s="116">
        <v>9.6</v>
      </c>
      <c r="X28" s="67"/>
      <c r="Y28" s="67"/>
      <c r="Z28" s="67"/>
      <c r="AA28" s="91"/>
      <c r="AB28" s="3">
        <v>9.6999999999999993</v>
      </c>
      <c r="AC28" s="92">
        <v>9.8000000000000007</v>
      </c>
      <c r="AD28" s="67"/>
      <c r="AE28" s="91"/>
      <c r="AF28" s="4">
        <v>9.9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0.97599999999999998</v>
      </c>
      <c r="V31" s="91"/>
      <c r="W31" s="118">
        <v>0.97599999999999998</v>
      </c>
      <c r="X31" s="67"/>
      <c r="Y31" s="67"/>
      <c r="Z31" s="67"/>
      <c r="AA31" s="91"/>
      <c r="AB31" s="7">
        <v>0.97599999999999998</v>
      </c>
      <c r="AC31" s="96">
        <v>0.97599999999999998</v>
      </c>
      <c r="AD31" s="67"/>
      <c r="AE31" s="91"/>
      <c r="AF31" s="8">
        <v>0.97599999999999998</v>
      </c>
    </row>
    <row r="32" spans="4:32" ht="13.15" customHeight="1" x14ac:dyDescent="0.25">
      <c r="E32" s="93" t="s">
        <v>40</v>
      </c>
      <c r="F32" s="67"/>
      <c r="G32" s="67"/>
      <c r="H32" s="67"/>
      <c r="I32" s="94"/>
      <c r="J32" s="116">
        <v>37.1</v>
      </c>
      <c r="K32" s="91"/>
      <c r="L32" s="116">
        <v>37.1</v>
      </c>
      <c r="M32" s="91"/>
      <c r="N32" s="116">
        <v>37.1</v>
      </c>
      <c r="O32" s="91"/>
      <c r="P32" s="116">
        <v>37.1</v>
      </c>
      <c r="Q32" s="67"/>
      <c r="R32" s="91"/>
      <c r="S32" s="116">
        <v>37.1</v>
      </c>
      <c r="T32" s="91"/>
      <c r="U32" s="116">
        <v>37.4</v>
      </c>
      <c r="V32" s="91"/>
      <c r="W32" s="116">
        <v>37.4</v>
      </c>
      <c r="X32" s="67"/>
      <c r="Y32" s="67"/>
      <c r="Z32" s="67"/>
      <c r="AA32" s="91"/>
      <c r="AB32" s="3">
        <v>37.4</v>
      </c>
      <c r="AC32" s="92">
        <v>37.4</v>
      </c>
      <c r="AD32" s="67"/>
      <c r="AE32" s="91"/>
      <c r="AF32" s="4">
        <v>37.4</v>
      </c>
    </row>
    <row r="33" spans="5:33" ht="13.15" customHeight="1" x14ac:dyDescent="0.25">
      <c r="E33" s="97" t="s">
        <v>44</v>
      </c>
      <c r="F33" s="67"/>
      <c r="G33" s="67"/>
      <c r="H33" s="67"/>
      <c r="I33" s="94"/>
      <c r="J33" s="119">
        <v>14.5</v>
      </c>
      <c r="K33" s="91"/>
      <c r="L33" s="119">
        <v>14.6</v>
      </c>
      <c r="M33" s="91"/>
      <c r="N33" s="119">
        <v>14.7</v>
      </c>
      <c r="O33" s="91"/>
      <c r="P33" s="119">
        <v>14.8</v>
      </c>
      <c r="Q33" s="67"/>
      <c r="R33" s="91"/>
      <c r="S33" s="119">
        <v>14.8</v>
      </c>
      <c r="T33" s="91"/>
      <c r="U33" s="119">
        <v>9.1999999999999993</v>
      </c>
      <c r="V33" s="91"/>
      <c r="W33" s="119">
        <v>9.1999999999999993</v>
      </c>
      <c r="X33" s="67"/>
      <c r="Y33" s="67"/>
      <c r="Z33" s="67"/>
      <c r="AA33" s="91"/>
      <c r="AB33" s="9">
        <v>9.3000000000000007</v>
      </c>
      <c r="AC33" s="98">
        <v>9.4</v>
      </c>
      <c r="AD33" s="67"/>
      <c r="AE33" s="91"/>
      <c r="AF33" s="10">
        <v>9.5</v>
      </c>
    </row>
    <row r="34" spans="5:33" ht="20.25" customHeight="1" x14ac:dyDescent="0.25">
      <c r="E34" s="93" t="s">
        <v>948</v>
      </c>
      <c r="F34" s="67"/>
      <c r="G34" s="67"/>
      <c r="H34" s="67"/>
      <c r="I34" s="94"/>
      <c r="J34" s="117">
        <v>0.7</v>
      </c>
      <c r="K34" s="91"/>
      <c r="L34" s="117">
        <v>0.7</v>
      </c>
      <c r="M34" s="91"/>
      <c r="N34" s="117">
        <v>0.7</v>
      </c>
      <c r="O34" s="91"/>
      <c r="P34" s="117">
        <v>0.7</v>
      </c>
      <c r="Q34" s="67"/>
      <c r="R34" s="91"/>
      <c r="S34" s="117">
        <v>0.7</v>
      </c>
      <c r="T34" s="91"/>
      <c r="U34" s="117">
        <v>0.5</v>
      </c>
      <c r="V34" s="91"/>
      <c r="W34" s="117">
        <v>0.5</v>
      </c>
      <c r="X34" s="67"/>
      <c r="Y34" s="67"/>
      <c r="Z34" s="67"/>
      <c r="AA34" s="91"/>
      <c r="AB34" s="5">
        <v>0.5</v>
      </c>
      <c r="AC34" s="95">
        <v>0.5</v>
      </c>
      <c r="AD34" s="67"/>
      <c r="AE34" s="91"/>
      <c r="AF34" s="6">
        <v>0.5</v>
      </c>
    </row>
    <row r="35" spans="5:33" ht="20.25" customHeight="1" x14ac:dyDescent="0.25">
      <c r="E35" s="93" t="s">
        <v>949</v>
      </c>
      <c r="F35" s="67"/>
      <c r="G35" s="67"/>
      <c r="H35" s="67"/>
      <c r="I35" s="94"/>
      <c r="J35" s="117" t="s">
        <v>961</v>
      </c>
      <c r="K35" s="91"/>
      <c r="L35" s="117" t="s">
        <v>961</v>
      </c>
      <c r="M35" s="91"/>
      <c r="N35" s="117" t="s">
        <v>961</v>
      </c>
      <c r="O35" s="91"/>
      <c r="P35" s="117" t="s">
        <v>961</v>
      </c>
      <c r="Q35" s="67"/>
      <c r="R35" s="91"/>
      <c r="S35" s="117" t="s">
        <v>961</v>
      </c>
      <c r="T35" s="91"/>
      <c r="U35" s="117" t="s">
        <v>961</v>
      </c>
      <c r="V35" s="91"/>
      <c r="W35" s="117" t="s">
        <v>961</v>
      </c>
      <c r="X35" s="67"/>
      <c r="Y35" s="67"/>
      <c r="Z35" s="67"/>
      <c r="AA35" s="91"/>
      <c r="AB35" s="5" t="s">
        <v>961</v>
      </c>
      <c r="AC35" s="95" t="s">
        <v>961</v>
      </c>
      <c r="AD35" s="67"/>
      <c r="AE35" s="91"/>
      <c r="AF35" s="6" t="s">
        <v>961</v>
      </c>
    </row>
    <row r="36" spans="5:33"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3"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3"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3"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3"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3"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3"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3" ht="20.25" customHeight="1" x14ac:dyDescent="0.25">
      <c r="E43" s="99" t="s">
        <v>951</v>
      </c>
      <c r="F43" s="100"/>
      <c r="G43" s="100"/>
      <c r="H43" s="100"/>
      <c r="I43" s="101"/>
      <c r="J43" s="155">
        <v>30</v>
      </c>
      <c r="K43" s="121"/>
      <c r="L43" s="155">
        <v>30</v>
      </c>
      <c r="M43" s="121"/>
      <c r="N43" s="155">
        <v>30</v>
      </c>
      <c r="O43" s="121"/>
      <c r="P43" s="155">
        <v>30</v>
      </c>
      <c r="Q43" s="122"/>
      <c r="R43" s="121"/>
      <c r="S43" s="155">
        <v>30</v>
      </c>
      <c r="T43" s="121"/>
      <c r="U43" s="155">
        <v>30</v>
      </c>
      <c r="V43" s="121"/>
      <c r="W43" s="155">
        <v>30</v>
      </c>
      <c r="X43" s="122"/>
      <c r="Y43" s="122"/>
      <c r="Z43" s="122"/>
      <c r="AA43" s="121"/>
      <c r="AB43" s="23">
        <v>30</v>
      </c>
      <c r="AC43" s="125">
        <v>30</v>
      </c>
      <c r="AD43" s="174"/>
      <c r="AE43" s="126"/>
      <c r="AF43" s="24">
        <v>30</v>
      </c>
      <c r="AG43" s="25"/>
    </row>
    <row r="44" spans="5:33" ht="22.5" customHeight="1" x14ac:dyDescent="0.25">
      <c r="E44" s="99" t="s">
        <v>85</v>
      </c>
      <c r="F44" s="100"/>
      <c r="G44" s="100"/>
      <c r="H44" s="100"/>
      <c r="I44" s="101"/>
      <c r="J44" s="155">
        <v>15</v>
      </c>
      <c r="K44" s="121"/>
      <c r="L44" s="155">
        <v>15</v>
      </c>
      <c r="M44" s="121"/>
      <c r="N44" s="155">
        <v>15</v>
      </c>
      <c r="O44" s="121"/>
      <c r="P44" s="155">
        <v>15</v>
      </c>
      <c r="Q44" s="122"/>
      <c r="R44" s="121"/>
      <c r="S44" s="155">
        <v>15</v>
      </c>
      <c r="T44" s="121"/>
      <c r="U44" s="155">
        <v>15</v>
      </c>
      <c r="V44" s="121"/>
      <c r="W44" s="155">
        <v>15</v>
      </c>
      <c r="X44" s="122"/>
      <c r="Y44" s="122"/>
      <c r="Z44" s="122"/>
      <c r="AA44" s="121"/>
      <c r="AB44" s="23">
        <v>15</v>
      </c>
      <c r="AC44" s="120">
        <v>15</v>
      </c>
      <c r="AD44" s="122"/>
      <c r="AE44" s="121"/>
      <c r="AF44" s="24">
        <v>15</v>
      </c>
      <c r="AG44" s="25"/>
    </row>
    <row r="45" spans="5:33"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3"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3"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3"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AmqkxqGGIWVnO+pIJ41TY/s0GJuYl/JtTcD7VjXtXrvfdydu+bVc64N0g0a7ldppMzNt4jAL+M96AI0Ujyzc2A==" saltValue="8eeahuxCwqEZit2F51XAu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F086277-DEAA-4447-9C6E-BD629B2BB089}"/>
    <hyperlink ref="E53" location="INDEX!A1" display="Return to Index" xr:uid="{B20DB067-49FC-4909-8509-CA2DB781AD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EAAY - East Ayr (66/11kV)</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8"/>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1329</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1330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1331</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1333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32.4</v>
      </c>
      <c r="K26" s="91"/>
      <c r="L26" s="116">
        <v>32.4</v>
      </c>
      <c r="M26" s="91"/>
      <c r="N26" s="116">
        <v>44</v>
      </c>
      <c r="O26" s="91"/>
      <c r="P26" s="116">
        <v>44</v>
      </c>
      <c r="Q26" s="67"/>
      <c r="R26" s="91"/>
      <c r="S26" s="116">
        <v>44</v>
      </c>
      <c r="T26" s="91"/>
      <c r="U26" s="116">
        <v>32.4</v>
      </c>
      <c r="V26" s="91"/>
      <c r="W26" s="116">
        <v>32.4</v>
      </c>
      <c r="X26" s="67"/>
      <c r="Y26" s="67"/>
      <c r="Z26" s="67"/>
      <c r="AA26" s="91"/>
      <c r="AB26" s="3">
        <v>44</v>
      </c>
      <c r="AC26" s="92">
        <v>44</v>
      </c>
      <c r="AD26" s="67"/>
      <c r="AE26" s="91"/>
      <c r="AF26" s="4">
        <v>44</v>
      </c>
    </row>
    <row r="27" spans="4:32" ht="20.25" customHeight="1" x14ac:dyDescent="0.25">
      <c r="E27" s="93" t="s">
        <v>24</v>
      </c>
      <c r="F27" s="67"/>
      <c r="G27" s="67"/>
      <c r="H27" s="67"/>
      <c r="I27" s="94"/>
      <c r="J27" s="116">
        <v>0.1</v>
      </c>
      <c r="K27" s="91"/>
      <c r="L27" s="116">
        <v>0.1</v>
      </c>
      <c r="M27" s="91"/>
      <c r="N27" s="116">
        <v>0.1</v>
      </c>
      <c r="O27" s="91"/>
      <c r="P27" s="116">
        <v>0.1</v>
      </c>
      <c r="Q27" s="67"/>
      <c r="R27" s="91"/>
      <c r="S27" s="116">
        <v>0.1</v>
      </c>
      <c r="T27" s="91"/>
      <c r="U27" s="116">
        <v>0.4</v>
      </c>
      <c r="V27" s="91"/>
      <c r="W27" s="116">
        <v>0.4</v>
      </c>
      <c r="X27" s="67"/>
      <c r="Y27" s="67"/>
      <c r="Z27" s="67"/>
      <c r="AA27" s="91"/>
      <c r="AB27" s="3">
        <v>0.4</v>
      </c>
      <c r="AC27" s="92">
        <v>0.4</v>
      </c>
      <c r="AD27" s="67"/>
      <c r="AE27" s="91"/>
      <c r="AF27" s="4">
        <v>0.4</v>
      </c>
    </row>
    <row r="28" spans="4:32" ht="13.15" customHeight="1" x14ac:dyDescent="0.25">
      <c r="E28" s="93" t="s">
        <v>28</v>
      </c>
      <c r="F28" s="67"/>
      <c r="G28" s="67"/>
      <c r="H28" s="67"/>
      <c r="I28" s="94"/>
      <c r="J28" s="116">
        <v>21</v>
      </c>
      <c r="K28" s="91"/>
      <c r="L28" s="116">
        <v>21.7</v>
      </c>
      <c r="M28" s="91"/>
      <c r="N28" s="116">
        <v>21.9</v>
      </c>
      <c r="O28" s="91"/>
      <c r="P28" s="116">
        <v>22</v>
      </c>
      <c r="Q28" s="67"/>
      <c r="R28" s="91"/>
      <c r="S28" s="116">
        <v>22</v>
      </c>
      <c r="T28" s="91"/>
      <c r="U28" s="116">
        <v>20.8</v>
      </c>
      <c r="V28" s="91"/>
      <c r="W28" s="116">
        <v>21.3</v>
      </c>
      <c r="X28" s="67"/>
      <c r="Y28" s="67"/>
      <c r="Z28" s="67"/>
      <c r="AA28" s="91"/>
      <c r="AB28" s="3">
        <v>21.6</v>
      </c>
      <c r="AC28" s="92">
        <v>21.7</v>
      </c>
      <c r="AD28" s="67"/>
      <c r="AE28" s="91"/>
      <c r="AF28" s="4">
        <v>22</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0.999</v>
      </c>
      <c r="O31" s="91"/>
      <c r="P31" s="118">
        <v>0.999</v>
      </c>
      <c r="Q31" s="67"/>
      <c r="R31" s="91"/>
      <c r="S31" s="118">
        <v>0.999</v>
      </c>
      <c r="T31" s="91"/>
      <c r="U31" s="118">
        <v>0.999</v>
      </c>
      <c r="V31" s="91"/>
      <c r="W31" s="118">
        <v>0.999</v>
      </c>
      <c r="X31" s="67"/>
      <c r="Y31" s="67"/>
      <c r="Z31" s="67"/>
      <c r="AA31" s="91"/>
      <c r="AB31" s="7">
        <v>0.999</v>
      </c>
      <c r="AC31" s="96">
        <v>0.999</v>
      </c>
      <c r="AD31" s="67"/>
      <c r="AE31" s="91"/>
      <c r="AF31" s="8">
        <v>1</v>
      </c>
    </row>
    <row r="32" spans="4:32" ht="13.15" customHeight="1" x14ac:dyDescent="0.25">
      <c r="E32" s="93" t="s">
        <v>40</v>
      </c>
      <c r="F32" s="67"/>
      <c r="G32" s="67"/>
      <c r="H32" s="67"/>
      <c r="I32" s="94"/>
      <c r="J32" s="116">
        <v>16.2</v>
      </c>
      <c r="K32" s="91"/>
      <c r="L32" s="116">
        <v>16.2</v>
      </c>
      <c r="M32" s="91"/>
      <c r="N32" s="116">
        <v>23</v>
      </c>
      <c r="O32" s="91"/>
      <c r="P32" s="116">
        <v>23</v>
      </c>
      <c r="Q32" s="67"/>
      <c r="R32" s="91"/>
      <c r="S32" s="116">
        <v>23</v>
      </c>
      <c r="T32" s="91"/>
      <c r="U32" s="116">
        <v>16.2</v>
      </c>
      <c r="V32" s="91"/>
      <c r="W32" s="116">
        <v>16.2</v>
      </c>
      <c r="X32" s="67"/>
      <c r="Y32" s="67"/>
      <c r="Z32" s="67"/>
      <c r="AA32" s="91"/>
      <c r="AB32" s="3">
        <v>26</v>
      </c>
      <c r="AC32" s="92">
        <v>26</v>
      </c>
      <c r="AD32" s="67"/>
      <c r="AE32" s="91"/>
      <c r="AF32" s="4">
        <v>26</v>
      </c>
    </row>
    <row r="33" spans="5:32" ht="13.15" customHeight="1" x14ac:dyDescent="0.25">
      <c r="E33" s="97" t="s">
        <v>44</v>
      </c>
      <c r="F33" s="67"/>
      <c r="G33" s="67"/>
      <c r="H33" s="67"/>
      <c r="I33" s="94"/>
      <c r="J33" s="119">
        <v>19.399999999999999</v>
      </c>
      <c r="K33" s="91"/>
      <c r="L33" s="119">
        <v>20.100000000000001</v>
      </c>
      <c r="M33" s="91"/>
      <c r="N33" s="119">
        <v>20.2</v>
      </c>
      <c r="O33" s="91"/>
      <c r="P33" s="119">
        <v>20.399999999999999</v>
      </c>
      <c r="Q33" s="67"/>
      <c r="R33" s="91"/>
      <c r="S33" s="119">
        <v>20.399999999999999</v>
      </c>
      <c r="T33" s="91"/>
      <c r="U33" s="119">
        <v>18.899999999999999</v>
      </c>
      <c r="V33" s="91"/>
      <c r="W33" s="119">
        <v>19.399999999999999</v>
      </c>
      <c r="X33" s="67"/>
      <c r="Y33" s="67"/>
      <c r="Z33" s="67"/>
      <c r="AA33" s="91"/>
      <c r="AB33" s="9">
        <v>19.600000000000001</v>
      </c>
      <c r="AC33" s="98">
        <v>19.8</v>
      </c>
      <c r="AD33" s="67"/>
      <c r="AE33" s="91"/>
      <c r="AF33" s="10">
        <v>20</v>
      </c>
    </row>
    <row r="34" spans="5:32" ht="20.25" customHeight="1" x14ac:dyDescent="0.25">
      <c r="E34" s="93" t="s">
        <v>948</v>
      </c>
      <c r="F34" s="67"/>
      <c r="G34" s="67"/>
      <c r="H34" s="67"/>
      <c r="I34" s="94"/>
      <c r="J34" s="117">
        <v>1</v>
      </c>
      <c r="K34" s="91"/>
      <c r="L34" s="117">
        <v>1</v>
      </c>
      <c r="M34" s="91"/>
      <c r="N34" s="117">
        <v>1</v>
      </c>
      <c r="O34" s="91"/>
      <c r="P34" s="117">
        <v>1</v>
      </c>
      <c r="Q34" s="67"/>
      <c r="R34" s="91"/>
      <c r="S34" s="117">
        <v>1</v>
      </c>
      <c r="T34" s="91"/>
      <c r="U34" s="117">
        <v>0.9</v>
      </c>
      <c r="V34" s="91"/>
      <c r="W34" s="117">
        <v>1</v>
      </c>
      <c r="X34" s="67"/>
      <c r="Y34" s="67"/>
      <c r="Z34" s="67"/>
      <c r="AA34" s="91"/>
      <c r="AB34" s="5">
        <v>1</v>
      </c>
      <c r="AC34" s="95">
        <v>1</v>
      </c>
      <c r="AD34" s="67"/>
      <c r="AE34" s="91"/>
      <c r="AF34" s="6">
        <v>1</v>
      </c>
    </row>
    <row r="35" spans="5:32" ht="20.25" customHeight="1" x14ac:dyDescent="0.25">
      <c r="E35" s="93" t="s">
        <v>949</v>
      </c>
      <c r="F35" s="67"/>
      <c r="G35" s="67"/>
      <c r="H35" s="67"/>
      <c r="I35" s="94"/>
      <c r="J35" s="117" t="s">
        <v>1334</v>
      </c>
      <c r="K35" s="91"/>
      <c r="L35" s="117" t="s">
        <v>1334</v>
      </c>
      <c r="M35" s="91"/>
      <c r="N35" s="117" t="s">
        <v>1334</v>
      </c>
      <c r="O35" s="91"/>
      <c r="P35" s="117" t="s">
        <v>1334</v>
      </c>
      <c r="Q35" s="67"/>
      <c r="R35" s="91"/>
      <c r="S35" s="117" t="s">
        <v>1334</v>
      </c>
      <c r="T35" s="91"/>
      <c r="U35" s="117" t="s">
        <v>1334</v>
      </c>
      <c r="V35" s="91"/>
      <c r="W35" s="117" t="s">
        <v>1334</v>
      </c>
      <c r="X35" s="67"/>
      <c r="Y35" s="67"/>
      <c r="Z35" s="67"/>
      <c r="AA35" s="91"/>
      <c r="AB35" s="5" t="s">
        <v>1334</v>
      </c>
      <c r="AC35" s="95" t="s">
        <v>1334</v>
      </c>
      <c r="AD35" s="67"/>
      <c r="AE35" s="91"/>
      <c r="AF35" s="6" t="s">
        <v>1334</v>
      </c>
    </row>
    <row r="36" spans="5:32" ht="13.15" customHeight="1" x14ac:dyDescent="0.25">
      <c r="E36" s="93" t="s">
        <v>56</v>
      </c>
      <c r="F36" s="67"/>
      <c r="G36" s="67"/>
      <c r="H36" s="67"/>
      <c r="I36" s="94"/>
      <c r="J36" s="116">
        <v>3.2</v>
      </c>
      <c r="K36" s="91"/>
      <c r="L36" s="116">
        <v>3.9</v>
      </c>
      <c r="M36" s="91"/>
      <c r="N36" s="117"/>
      <c r="O36" s="91"/>
      <c r="P36" s="117"/>
      <c r="Q36" s="67"/>
      <c r="R36" s="91"/>
      <c r="S36" s="117"/>
      <c r="T36" s="91"/>
      <c r="U36" s="116">
        <v>2.7</v>
      </c>
      <c r="V36" s="91"/>
      <c r="W36" s="116">
        <v>3.2</v>
      </c>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2.1</v>
      </c>
      <c r="K39" s="91"/>
      <c r="L39" s="116">
        <v>2.1</v>
      </c>
      <c r="M39" s="91"/>
      <c r="N39" s="116">
        <v>2.1</v>
      </c>
      <c r="O39" s="91"/>
      <c r="P39" s="116">
        <v>2.1</v>
      </c>
      <c r="Q39" s="67"/>
      <c r="R39" s="91"/>
      <c r="S39" s="116">
        <v>2.1</v>
      </c>
      <c r="T39" s="91"/>
      <c r="U39" s="116">
        <v>2.1</v>
      </c>
      <c r="V39" s="91"/>
      <c r="W39" s="116">
        <v>2.1</v>
      </c>
      <c r="X39" s="67"/>
      <c r="Y39" s="67"/>
      <c r="Z39" s="67"/>
      <c r="AA39" s="91"/>
      <c r="AB39" s="3">
        <v>2.1</v>
      </c>
      <c r="AC39" s="92">
        <v>2.1</v>
      </c>
      <c r="AD39" s="67"/>
      <c r="AE39" s="91"/>
      <c r="AF39" s="4">
        <v>2.1</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54">
        <v>24</v>
      </c>
      <c r="K43" s="103"/>
      <c r="L43" s="154">
        <v>24</v>
      </c>
      <c r="M43" s="103"/>
      <c r="N43" s="154">
        <v>24</v>
      </c>
      <c r="O43" s="103"/>
      <c r="P43" s="154">
        <v>24</v>
      </c>
      <c r="Q43" s="100"/>
      <c r="R43" s="103"/>
      <c r="S43" s="154">
        <v>24</v>
      </c>
      <c r="T43" s="103"/>
      <c r="U43" s="154">
        <v>24</v>
      </c>
      <c r="V43" s="103"/>
      <c r="W43" s="154">
        <v>24</v>
      </c>
      <c r="X43" s="100"/>
      <c r="Y43" s="100"/>
      <c r="Z43" s="100"/>
      <c r="AA43" s="103"/>
      <c r="AB43" s="18">
        <v>24</v>
      </c>
      <c r="AC43" s="113">
        <v>24</v>
      </c>
      <c r="AD43" s="173"/>
      <c r="AE43" s="114"/>
      <c r="AF43" s="19">
        <v>24</v>
      </c>
    </row>
    <row r="44" spans="5:32" ht="22.5" customHeight="1" x14ac:dyDescent="0.25">
      <c r="E44" s="99" t="s">
        <v>85</v>
      </c>
      <c r="F44" s="100"/>
      <c r="G44" s="100"/>
      <c r="H44" s="100"/>
      <c r="I44" s="101"/>
      <c r="J44" s="154">
        <v>12</v>
      </c>
      <c r="K44" s="103"/>
      <c r="L44" s="154">
        <v>12</v>
      </c>
      <c r="M44" s="103"/>
      <c r="N44" s="154">
        <v>12</v>
      </c>
      <c r="O44" s="103"/>
      <c r="P44" s="154">
        <v>12</v>
      </c>
      <c r="Q44" s="100"/>
      <c r="R44" s="103"/>
      <c r="S44" s="154">
        <v>12</v>
      </c>
      <c r="T44" s="103"/>
      <c r="U44" s="154">
        <v>12</v>
      </c>
      <c r="V44" s="103"/>
      <c r="W44" s="154">
        <v>12</v>
      </c>
      <c r="X44" s="100"/>
      <c r="Y44" s="100"/>
      <c r="Z44" s="100"/>
      <c r="AA44" s="103"/>
      <c r="AB44" s="18">
        <v>12</v>
      </c>
      <c r="AC44" s="102">
        <v>12</v>
      </c>
      <c r="AD44" s="100"/>
      <c r="AE44" s="103"/>
      <c r="AF44" s="19">
        <v>12</v>
      </c>
    </row>
    <row r="45" spans="5:32" x14ac:dyDescent="0.25">
      <c r="E45" s="93" t="s">
        <v>89</v>
      </c>
      <c r="F45" s="67"/>
      <c r="G45" s="67"/>
      <c r="H45" s="67"/>
      <c r="I45" s="94"/>
      <c r="J45" s="116">
        <v>1.1000000000000001</v>
      </c>
      <c r="K45" s="91"/>
      <c r="L45" s="116">
        <v>1.8</v>
      </c>
      <c r="M45" s="91"/>
      <c r="N45" s="117"/>
      <c r="O45" s="91"/>
      <c r="P45" s="117"/>
      <c r="Q45" s="67"/>
      <c r="R45" s="91"/>
      <c r="S45" s="117"/>
      <c r="T45" s="91"/>
      <c r="U45" s="116">
        <v>0.6</v>
      </c>
      <c r="V45" s="91"/>
      <c r="W45" s="116">
        <v>1.1000000000000001</v>
      </c>
      <c r="X45" s="67"/>
      <c r="Y45" s="67"/>
      <c r="Z45" s="67"/>
      <c r="AA45" s="91"/>
      <c r="AB45" s="5"/>
      <c r="AC45" s="95"/>
      <c r="AD45" s="67"/>
      <c r="AE45" s="91"/>
      <c r="AF45" s="6"/>
    </row>
    <row r="46" spans="5:32" x14ac:dyDescent="0.25">
      <c r="E46" s="93" t="s">
        <v>93</v>
      </c>
      <c r="F46" s="67"/>
      <c r="G46" s="67"/>
      <c r="H46" s="67"/>
      <c r="I46" s="94"/>
      <c r="J46" s="116">
        <v>1.1000000000000001</v>
      </c>
      <c r="K46" s="91"/>
      <c r="L46" s="116">
        <v>1.8</v>
      </c>
      <c r="M46" s="91"/>
      <c r="N46" s="117"/>
      <c r="O46" s="91"/>
      <c r="P46" s="117"/>
      <c r="Q46" s="67"/>
      <c r="R46" s="91"/>
      <c r="S46" s="117"/>
      <c r="T46" s="91"/>
      <c r="U46" s="116">
        <v>0.6</v>
      </c>
      <c r="V46" s="91"/>
      <c r="W46" s="116">
        <v>1.1000000000000001</v>
      </c>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7" t="s">
        <v>1073</v>
      </c>
      <c r="K48" s="105"/>
      <c r="L48" s="127" t="s">
        <v>1073</v>
      </c>
      <c r="M48" s="105"/>
      <c r="N48" s="123" t="s">
        <v>953</v>
      </c>
      <c r="O48" s="105"/>
      <c r="P48" s="123" t="s">
        <v>953</v>
      </c>
      <c r="Q48" s="112"/>
      <c r="R48" s="105"/>
      <c r="S48" s="123" t="s">
        <v>953</v>
      </c>
      <c r="T48" s="105"/>
      <c r="U48" s="175" t="s">
        <v>1073</v>
      </c>
      <c r="V48" s="107"/>
      <c r="W48" s="175" t="s">
        <v>1073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IkJ5jecRJh2FygaJL/mmv8tr50+LHuZqBIWXVTLP+45SeTXH2OHASCwcNDYm1K/FXA6Ni9yh93wLCkozyy2UA==" saltValue="d7oENfBUQULYhJeOsqA9M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B55FB4B-FBE1-43F6-A4B4-0850B46804B9}"/>
    <hyperlink ref="E53" location="INDEX!A1" display="Return to Index" xr:uid="{E3D846A7-20DC-4DCE-9E0C-2F18794456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EABU - East Bundaberg (66/11kV)</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9"/>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1335</v>
      </c>
      <c r="J3" s="69"/>
      <c r="K3" s="69"/>
      <c r="L3" s="69"/>
      <c r="M3" s="69"/>
      <c r="N3" s="69"/>
      <c r="O3" s="69"/>
      <c r="P3" s="69"/>
      <c r="Q3" s="69"/>
      <c r="R3" s="69"/>
      <c r="S3" s="69"/>
      <c r="V3" s="71" t="s">
        <v>929</v>
      </c>
      <c r="W3" s="69"/>
      <c r="Y3" s="72" t="s">
        <v>1218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965</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56.3</v>
      </c>
      <c r="K26" s="91"/>
      <c r="L26" s="116">
        <v>56.3</v>
      </c>
      <c r="M26" s="91"/>
      <c r="N26" s="116">
        <v>56.3</v>
      </c>
      <c r="O26" s="91"/>
      <c r="P26" s="116">
        <v>56.3</v>
      </c>
      <c r="Q26" s="67"/>
      <c r="R26" s="91"/>
      <c r="S26" s="116">
        <v>56.3</v>
      </c>
      <c r="T26" s="91"/>
      <c r="U26" s="116">
        <v>66.099999999999994</v>
      </c>
      <c r="V26" s="91"/>
      <c r="W26" s="116">
        <v>66.099999999999994</v>
      </c>
      <c r="X26" s="67"/>
      <c r="Y26" s="67"/>
      <c r="Z26" s="67"/>
      <c r="AA26" s="91"/>
      <c r="AB26" s="3">
        <v>66.099999999999994</v>
      </c>
      <c r="AC26" s="92">
        <v>66.099999999999994</v>
      </c>
      <c r="AD26" s="67"/>
      <c r="AE26" s="91"/>
      <c r="AF26" s="4">
        <v>66.099999999999994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25</v>
      </c>
      <c r="K28" s="91"/>
      <c r="L28" s="116">
        <v>25.2</v>
      </c>
      <c r="M28" s="91"/>
      <c r="N28" s="116">
        <v>25.3</v>
      </c>
      <c r="O28" s="91"/>
      <c r="P28" s="116">
        <v>25.5</v>
      </c>
      <c r="Q28" s="67"/>
      <c r="R28" s="91"/>
      <c r="S28" s="116">
        <v>25.5</v>
      </c>
      <c r="T28" s="91"/>
      <c r="U28" s="116">
        <v>38</v>
      </c>
      <c r="V28" s="91"/>
      <c r="W28" s="116">
        <v>38.1</v>
      </c>
      <c r="X28" s="67"/>
      <c r="Y28" s="67"/>
      <c r="Z28" s="67"/>
      <c r="AA28" s="91"/>
      <c r="AB28" s="3">
        <v>38.5</v>
      </c>
      <c r="AC28" s="92">
        <v>38.799999999999997</v>
      </c>
      <c r="AD28" s="67"/>
      <c r="AE28" s="91"/>
      <c r="AF28" s="4">
        <v>39.1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v>
      </c>
      <c r="K31" s="91"/>
      <c r="L31" s="118">
        <v>0.99</v>
      </c>
      <c r="M31" s="91"/>
      <c r="N31" s="118">
        <v>0.99</v>
      </c>
      <c r="O31" s="91"/>
      <c r="P31" s="118">
        <v>0.99</v>
      </c>
      <c r="Q31" s="67"/>
      <c r="R31" s="91"/>
      <c r="S31" s="118">
        <v>0.99</v>
      </c>
      <c r="T31" s="91"/>
      <c r="U31" s="118">
        <v>0.99399999999999999</v>
      </c>
      <c r="V31" s="91"/>
      <c r="W31" s="118">
        <v>0.99399999999999999</v>
      </c>
      <c r="X31" s="67"/>
      <c r="Y31" s="67"/>
      <c r="Z31" s="67"/>
      <c r="AA31" s="91"/>
      <c r="AB31" s="7">
        <v>0.99399999999999999</v>
      </c>
      <c r="AC31" s="96">
        <v>0.99399999999999999</v>
      </c>
      <c r="AD31" s="67"/>
      <c r="AE31" s="91"/>
      <c r="AF31" s="8">
        <v>0.99399999999999999</v>
      </c>
    </row>
    <row r="32" spans="4:32" ht="13.15" customHeight="1" x14ac:dyDescent="0.25">
      <c r="E32" s="93" t="s">
        <v>40</v>
      </c>
      <c r="F32" s="67"/>
      <c r="G32" s="67"/>
      <c r="H32" s="67"/>
      <c r="I32" s="94"/>
      <c r="J32" s="116">
        <v>28.1</v>
      </c>
      <c r="K32" s="91"/>
      <c r="L32" s="116">
        <v>28.1</v>
      </c>
      <c r="M32" s="91"/>
      <c r="N32" s="116">
        <v>28.1</v>
      </c>
      <c r="O32" s="91"/>
      <c r="P32" s="116">
        <v>28.1</v>
      </c>
      <c r="Q32" s="67"/>
      <c r="R32" s="91"/>
      <c r="S32" s="116">
        <v>28.1</v>
      </c>
      <c r="T32" s="91"/>
      <c r="U32" s="116">
        <v>34.299999999999997</v>
      </c>
      <c r="V32" s="91"/>
      <c r="W32" s="116">
        <v>34.299999999999997</v>
      </c>
      <c r="X32" s="67"/>
      <c r="Y32" s="67"/>
      <c r="Z32" s="67"/>
      <c r="AA32" s="91"/>
      <c r="AB32" s="3">
        <v>34.299999999999997</v>
      </c>
      <c r="AC32" s="92">
        <v>34.299999999999997</v>
      </c>
      <c r="AD32" s="67"/>
      <c r="AE32" s="91"/>
      <c r="AF32" s="4">
        <v>34.299999999999997</v>
      </c>
    </row>
    <row r="33" spans="5:32" ht="13.15" customHeight="1" x14ac:dyDescent="0.25">
      <c r="E33" s="97" t="s">
        <v>44</v>
      </c>
      <c r="F33" s="67"/>
      <c r="G33" s="67"/>
      <c r="H33" s="67"/>
      <c r="I33" s="94"/>
      <c r="J33" s="119">
        <v>24</v>
      </c>
      <c r="K33" s="91"/>
      <c r="L33" s="119">
        <v>24.2</v>
      </c>
      <c r="M33" s="91"/>
      <c r="N33" s="119">
        <v>24.4</v>
      </c>
      <c r="O33" s="91"/>
      <c r="P33" s="119">
        <v>24.5</v>
      </c>
      <c r="Q33" s="67"/>
      <c r="R33" s="91"/>
      <c r="S33" s="119">
        <v>24.5</v>
      </c>
      <c r="T33" s="91"/>
      <c r="U33" s="119">
        <v>35.700000000000003</v>
      </c>
      <c r="V33" s="91"/>
      <c r="W33" s="119">
        <v>35.799999999999997</v>
      </c>
      <c r="X33" s="67"/>
      <c r="Y33" s="67"/>
      <c r="Z33" s="67"/>
      <c r="AA33" s="91"/>
      <c r="AB33" s="9">
        <v>36.200000000000003</v>
      </c>
      <c r="AC33" s="98">
        <v>36.4</v>
      </c>
      <c r="AD33" s="67"/>
      <c r="AE33" s="91"/>
      <c r="AF33" s="10">
        <v>36.799999999999997</v>
      </c>
    </row>
    <row r="34" spans="5:32" ht="20.25" customHeight="1" x14ac:dyDescent="0.25">
      <c r="E34" s="93" t="s">
        <v>948</v>
      </c>
      <c r="F34" s="67"/>
      <c r="G34" s="67"/>
      <c r="H34" s="67"/>
      <c r="I34" s="94"/>
      <c r="J34" s="117">
        <v>1.2</v>
      </c>
      <c r="K34" s="91"/>
      <c r="L34" s="117">
        <v>1.2</v>
      </c>
      <c r="M34" s="91"/>
      <c r="N34" s="117">
        <v>1.2</v>
      </c>
      <c r="O34" s="91"/>
      <c r="P34" s="117">
        <v>1.2</v>
      </c>
      <c r="Q34" s="67"/>
      <c r="R34" s="91"/>
      <c r="S34" s="117">
        <v>1.2</v>
      </c>
      <c r="T34" s="91"/>
      <c r="U34" s="117">
        <v>1.8</v>
      </c>
      <c r="V34" s="91"/>
      <c r="W34" s="117">
        <v>1.8</v>
      </c>
      <c r="X34" s="67"/>
      <c r="Y34" s="67"/>
      <c r="Z34" s="67"/>
      <c r="AA34" s="91"/>
      <c r="AB34" s="5">
        <v>1.8</v>
      </c>
      <c r="AC34" s="95">
        <v>1.8</v>
      </c>
      <c r="AD34" s="67"/>
      <c r="AE34" s="91"/>
      <c r="AF34" s="6">
        <v>1.8</v>
      </c>
    </row>
    <row r="35" spans="5:32" ht="20.25" customHeight="1" x14ac:dyDescent="0.25">
      <c r="E35" s="93" t="s">
        <v>949</v>
      </c>
      <c r="F35" s="67"/>
      <c r="G35" s="67"/>
      <c r="H35" s="67"/>
      <c r="I35" s="94"/>
      <c r="J35" s="117" t="s">
        <v>1108</v>
      </c>
      <c r="K35" s="91"/>
      <c r="L35" s="117" t="s">
        <v>1108</v>
      </c>
      <c r="M35" s="91"/>
      <c r="N35" s="117" t="s">
        <v>1108</v>
      </c>
      <c r="O35" s="91"/>
      <c r="P35" s="117" t="s">
        <v>1108</v>
      </c>
      <c r="Q35" s="67"/>
      <c r="R35" s="91"/>
      <c r="S35" s="117" t="s">
        <v>1108</v>
      </c>
      <c r="T35" s="91"/>
      <c r="U35" s="117" t="s">
        <v>1108</v>
      </c>
      <c r="V35" s="91"/>
      <c r="W35" s="117" t="s">
        <v>1108</v>
      </c>
      <c r="X35" s="67"/>
      <c r="Y35" s="67"/>
      <c r="Z35" s="67"/>
      <c r="AA35" s="91"/>
      <c r="AB35" s="5" t="s">
        <v>1108</v>
      </c>
      <c r="AC35" s="95" t="s">
        <v>1108</v>
      </c>
      <c r="AD35" s="67"/>
      <c r="AE35" s="91"/>
      <c r="AF35" s="6" t="s">
        <v>1108</v>
      </c>
    </row>
    <row r="36" spans="5:32" ht="13.15" customHeight="1" x14ac:dyDescent="0.25">
      <c r="E36" s="93" t="s">
        <v>56</v>
      </c>
      <c r="F36" s="67"/>
      <c r="G36" s="67"/>
      <c r="H36" s="67"/>
      <c r="I36" s="94"/>
      <c r="J36" s="117"/>
      <c r="K36" s="91"/>
      <c r="L36" s="117"/>
      <c r="M36" s="91"/>
      <c r="N36" s="117"/>
      <c r="O36" s="91"/>
      <c r="P36" s="117"/>
      <c r="Q36" s="67"/>
      <c r="R36" s="91"/>
      <c r="S36" s="117"/>
      <c r="T36" s="91"/>
      <c r="U36" s="116">
        <v>1.4</v>
      </c>
      <c r="V36" s="91"/>
      <c r="W36" s="116">
        <v>1.5</v>
      </c>
      <c r="X36" s="67"/>
      <c r="Y36" s="67"/>
      <c r="Z36" s="67"/>
      <c r="AA36" s="91"/>
      <c r="AB36" s="3">
        <v>1.9</v>
      </c>
      <c r="AC36" s="92">
        <v>2.1</v>
      </c>
      <c r="AD36" s="67"/>
      <c r="AE36" s="91"/>
      <c r="AF36" s="4">
        <v>2.5</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5.5</v>
      </c>
      <c r="K39" s="91"/>
      <c r="L39" s="116">
        <v>5.5</v>
      </c>
      <c r="M39" s="91"/>
      <c r="N39" s="116">
        <v>5.5</v>
      </c>
      <c r="O39" s="91"/>
      <c r="P39" s="116">
        <v>5.5</v>
      </c>
      <c r="Q39" s="67"/>
      <c r="R39" s="91"/>
      <c r="S39" s="116">
        <v>5.5</v>
      </c>
      <c r="T39" s="91"/>
      <c r="U39" s="116">
        <v>5.5</v>
      </c>
      <c r="V39" s="91"/>
      <c r="W39" s="116">
        <v>5.5</v>
      </c>
      <c r="X39" s="67"/>
      <c r="Y39" s="67"/>
      <c r="Z39" s="67"/>
      <c r="AA39" s="91"/>
      <c r="AB39" s="3">
        <v>5.5</v>
      </c>
      <c r="AC39" s="92">
        <v>5.5</v>
      </c>
      <c r="AD39" s="67"/>
      <c r="AE39" s="91"/>
      <c r="AF39" s="4">
        <v>5.5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54">
        <v>30</v>
      </c>
      <c r="K43" s="103"/>
      <c r="L43" s="154">
        <v>30</v>
      </c>
      <c r="M43" s="103"/>
      <c r="N43" s="154">
        <v>30</v>
      </c>
      <c r="O43" s="103"/>
      <c r="P43" s="154">
        <v>30</v>
      </c>
      <c r="Q43" s="100"/>
      <c r="R43" s="103"/>
      <c r="S43" s="154">
        <v>30</v>
      </c>
      <c r="T43" s="103"/>
      <c r="U43" s="154">
        <v>30</v>
      </c>
      <c r="V43" s="103"/>
      <c r="W43" s="154">
        <v>30</v>
      </c>
      <c r="X43" s="100"/>
      <c r="Y43" s="100"/>
      <c r="Z43" s="100"/>
      <c r="AA43" s="103"/>
      <c r="AB43" s="18">
        <v>30</v>
      </c>
      <c r="AC43" s="113">
        <v>30</v>
      </c>
      <c r="AD43" s="173"/>
      <c r="AE43" s="114"/>
      <c r="AF43" s="19">
        <v>30</v>
      </c>
    </row>
    <row r="44" spans="5:32" ht="22.5" customHeight="1" x14ac:dyDescent="0.25">
      <c r="E44" s="99" t="s">
        <v>85</v>
      </c>
      <c r="F44" s="100"/>
      <c r="G44" s="100"/>
      <c r="H44" s="100"/>
      <c r="I44" s="101"/>
      <c r="J44" s="154">
        <v>15</v>
      </c>
      <c r="K44" s="103"/>
      <c r="L44" s="154">
        <v>15</v>
      </c>
      <c r="M44" s="103"/>
      <c r="N44" s="154">
        <v>15</v>
      </c>
      <c r="O44" s="103"/>
      <c r="P44" s="102">
        <v>15</v>
      </c>
      <c r="Q44" s="100"/>
      <c r="R44" s="103"/>
      <c r="S44" s="154">
        <v>15</v>
      </c>
      <c r="T44" s="103"/>
      <c r="U44" s="154">
        <v>15</v>
      </c>
      <c r="V44" s="103"/>
      <c r="W44" s="154">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50ahXm3esmFtAAkztXH8iQ/APgqiCAujCCNCoIAxdhp2Zi09prMNhigbLfa3FI5pdlvRb7LCft2U8nBAGRZ9oA==" saltValue="R9UutNf54VXq6aRnK/aMo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47A511C-4710-4118-9575-3FD48E8D56C3}"/>
    <hyperlink ref="E53" location="INDEX!A1" display="Return to Index" xr:uid="{60734B40-955D-4B21-9D33-A3D1CC1E56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EATO - East Toowoomba (33/11kV)</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1"/>
  <dimension ref="A1:AJ53"/>
  <sheetViews>
    <sheetView showGridLines="0" topLeftCell="A16"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1339</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1340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1341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4.5</v>
      </c>
      <c r="K26" s="91"/>
      <c r="L26" s="116">
        <v>4.5</v>
      </c>
      <c r="M26" s="91"/>
      <c r="N26" s="116">
        <v>4.5</v>
      </c>
      <c r="O26" s="91"/>
      <c r="P26" s="116">
        <v>4.5</v>
      </c>
      <c r="Q26" s="67"/>
      <c r="R26" s="91"/>
      <c r="S26" s="116">
        <v>4.5</v>
      </c>
      <c r="T26" s="91"/>
      <c r="U26" s="116">
        <v>5.3</v>
      </c>
      <c r="V26" s="91"/>
      <c r="W26" s="116">
        <v>5.3</v>
      </c>
      <c r="X26" s="67"/>
      <c r="Y26" s="67"/>
      <c r="Z26" s="67"/>
      <c r="AA26" s="91"/>
      <c r="AB26" s="3">
        <v>5.3</v>
      </c>
      <c r="AC26" s="92">
        <v>5.3</v>
      </c>
      <c r="AD26" s="67"/>
      <c r="AE26" s="91"/>
      <c r="AF26" s="4">
        <v>5.3</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1.8</v>
      </c>
      <c r="O28" s="91"/>
      <c r="P28" s="116">
        <v>1.8</v>
      </c>
      <c r="Q28" s="67"/>
      <c r="R28" s="91"/>
      <c r="S28" s="116">
        <v>1.8</v>
      </c>
      <c r="T28" s="91"/>
      <c r="U28" s="116">
        <v>1.6</v>
      </c>
      <c r="V28" s="91"/>
      <c r="W28" s="116">
        <v>1.6</v>
      </c>
      <c r="X28" s="67"/>
      <c r="Y28" s="67"/>
      <c r="Z28" s="67"/>
      <c r="AA28" s="91"/>
      <c r="AB28" s="3">
        <v>1.6</v>
      </c>
      <c r="AC28" s="92">
        <v>1.6</v>
      </c>
      <c r="AD28" s="67"/>
      <c r="AE28" s="91"/>
      <c r="AF28" s="4">
        <v>1.6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0.99099999999999999</v>
      </c>
      <c r="K31" s="91"/>
      <c r="L31" s="118">
        <v>0.99099999999999999</v>
      </c>
      <c r="M31" s="91"/>
      <c r="N31" s="118">
        <v>0.99099999999999999</v>
      </c>
      <c r="O31" s="91"/>
      <c r="P31" s="118">
        <v>0.99099999999999999</v>
      </c>
      <c r="Q31" s="67"/>
      <c r="R31" s="91"/>
      <c r="S31" s="118">
        <v>0.99099999999999999</v>
      </c>
      <c r="T31" s="91"/>
      <c r="U31" s="118">
        <v>0.996</v>
      </c>
      <c r="V31" s="91"/>
      <c r="W31" s="118">
        <v>0.996</v>
      </c>
      <c r="X31" s="67"/>
      <c r="Y31" s="67"/>
      <c r="Z31" s="67"/>
      <c r="AA31" s="91"/>
      <c r="AB31" s="7">
        <v>0.996</v>
      </c>
      <c r="AC31" s="96">
        <v>0.996</v>
      </c>
      <c r="AD31" s="67"/>
      <c r="AE31" s="91"/>
      <c r="AF31" s="8">
        <v>0.996</v>
      </c>
    </row>
    <row r="32" spans="4:32" ht="13.15" customHeight="1" x14ac:dyDescent="0.25">
      <c r="E32" s="93" t="s">
        <v>40</v>
      </c>
      <c r="F32" s="67"/>
      <c r="G32" s="67"/>
      <c r="H32" s="67"/>
      <c r="I32" s="94"/>
      <c r="J32" s="116">
        <v>2.7</v>
      </c>
      <c r="K32" s="91"/>
      <c r="L32" s="116">
        <v>2.7</v>
      </c>
      <c r="M32" s="91"/>
      <c r="N32" s="116">
        <v>2.7</v>
      </c>
      <c r="O32" s="91"/>
      <c r="P32" s="116">
        <v>2.7</v>
      </c>
      <c r="Q32" s="67"/>
      <c r="R32" s="91"/>
      <c r="S32" s="116">
        <v>2.7</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1.7</v>
      </c>
      <c r="K33" s="91"/>
      <c r="L33" s="119">
        <v>1.7</v>
      </c>
      <c r="M33" s="91"/>
      <c r="N33" s="119">
        <v>1.7</v>
      </c>
      <c r="O33" s="91"/>
      <c r="P33" s="119">
        <v>1.7</v>
      </c>
      <c r="Q33" s="67"/>
      <c r="R33" s="91"/>
      <c r="S33" s="119">
        <v>1.7</v>
      </c>
      <c r="T33" s="91"/>
      <c r="U33" s="119">
        <v>1.5</v>
      </c>
      <c r="V33" s="91"/>
      <c r="W33" s="119">
        <v>1.5</v>
      </c>
      <c r="X33" s="67"/>
      <c r="Y33" s="67"/>
      <c r="Z33" s="67"/>
      <c r="AA33" s="91"/>
      <c r="AB33" s="9">
        <v>1.5</v>
      </c>
      <c r="AC33" s="98">
        <v>1.5</v>
      </c>
      <c r="AD33" s="67"/>
      <c r="AE33" s="91"/>
      <c r="AF33" s="10">
        <v>1.5</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1342</v>
      </c>
      <c r="K35" s="91"/>
      <c r="L35" s="117" t="s">
        <v>1342</v>
      </c>
      <c r="M35" s="91"/>
      <c r="N35" s="117" t="s">
        <v>1342</v>
      </c>
      <c r="O35" s="91"/>
      <c r="P35" s="117" t="s">
        <v>1342</v>
      </c>
      <c r="Q35" s="67"/>
      <c r="R35" s="91"/>
      <c r="S35" s="117" t="s">
        <v>1342</v>
      </c>
      <c r="T35" s="91"/>
      <c r="U35" s="117" t="s">
        <v>1342</v>
      </c>
      <c r="V35" s="91"/>
      <c r="W35" s="117" t="s">
        <v>1342</v>
      </c>
      <c r="X35" s="67"/>
      <c r="Y35" s="67"/>
      <c r="Z35" s="67"/>
      <c r="AA35" s="91"/>
      <c r="AB35" s="5" t="s">
        <v>1342</v>
      </c>
      <c r="AC35" s="95" t="s">
        <v>1342</v>
      </c>
      <c r="AD35" s="67"/>
      <c r="AE35" s="91"/>
      <c r="AF35" s="6" t="s">
        <v>1342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54">
        <v>4</v>
      </c>
      <c r="K43" s="103"/>
      <c r="L43" s="154">
        <v>4</v>
      </c>
      <c r="M43" s="103"/>
      <c r="N43" s="154">
        <v>4</v>
      </c>
      <c r="O43" s="103"/>
      <c r="P43" s="154">
        <v>4</v>
      </c>
      <c r="Q43" s="100"/>
      <c r="R43" s="103"/>
      <c r="S43" s="154">
        <v>4</v>
      </c>
      <c r="T43" s="103"/>
      <c r="U43" s="154">
        <v>4</v>
      </c>
      <c r="V43" s="103"/>
      <c r="W43" s="154">
        <v>4</v>
      </c>
      <c r="X43" s="100"/>
      <c r="Y43" s="100"/>
      <c r="Z43" s="100"/>
      <c r="AA43" s="103"/>
      <c r="AB43" s="18">
        <v>4</v>
      </c>
      <c r="AC43" s="113">
        <v>4</v>
      </c>
      <c r="AD43" s="173"/>
      <c r="AE43" s="114"/>
      <c r="AF43" s="19">
        <v>4</v>
      </c>
    </row>
    <row r="44" spans="5:32" ht="22.5" customHeight="1" x14ac:dyDescent="0.25">
      <c r="E44" s="99" t="s">
        <v>85</v>
      </c>
      <c r="F44" s="100"/>
      <c r="G44" s="100"/>
      <c r="H44" s="100"/>
      <c r="I44" s="101"/>
      <c r="J44" s="154">
        <v>2</v>
      </c>
      <c r="K44" s="103"/>
      <c r="L44" s="154">
        <v>2</v>
      </c>
      <c r="M44" s="103"/>
      <c r="N44" s="154">
        <v>2</v>
      </c>
      <c r="O44" s="103"/>
      <c r="P44" s="154">
        <v>2</v>
      </c>
      <c r="Q44" s="100"/>
      <c r="R44" s="103"/>
      <c r="S44" s="154">
        <v>2</v>
      </c>
      <c r="T44" s="103"/>
      <c r="U44" s="154">
        <v>2</v>
      </c>
      <c r="V44" s="103"/>
      <c r="W44" s="154">
        <v>2</v>
      </c>
      <c r="X44" s="100"/>
      <c r="Y44" s="100"/>
      <c r="Z44" s="100"/>
      <c r="AA44" s="103"/>
      <c r="AB44" s="18">
        <v>2</v>
      </c>
      <c r="AC44" s="102">
        <v>2</v>
      </c>
      <c r="AD44" s="100"/>
      <c r="AE44" s="103"/>
      <c r="AF44" s="19">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F2VeQzi6xuRcQwwiQCu3ZAsPAoparH/vHu1r+ULZmjbPoSDpoPtri3W6+ZImY0MyfjrImojNQEmBnU+jzi4J6A==" saltValue="M8ileSu35fXD8xINDD7OX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EF370E8-F765-405B-AD55-1780E0E5EF09}"/>
    <hyperlink ref="E53" location="INDEX!A1" display="Return to Index" xr:uid="{B6F836BA-9716-457C-AF40-C9C1CA1994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EIDS - Eidsvold (66/11kV)</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3"/>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1343</v>
      </c>
      <c r="J3" s="69"/>
      <c r="K3" s="69"/>
      <c r="L3" s="69"/>
      <c r="M3" s="69"/>
      <c r="N3" s="69"/>
      <c r="O3" s="69"/>
      <c r="P3" s="69"/>
      <c r="Q3" s="69"/>
      <c r="R3" s="69"/>
      <c r="S3" s="69"/>
      <c r="V3" s="71" t="s">
        <v>929</v>
      </c>
      <c r="W3" s="69"/>
      <c r="Y3" s="72" t="s">
        <v>1076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1345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10</v>
      </c>
      <c r="K26" s="91"/>
      <c r="L26" s="116">
        <v>10</v>
      </c>
      <c r="M26" s="91"/>
      <c r="N26" s="116">
        <v>10</v>
      </c>
      <c r="O26" s="91"/>
      <c r="P26" s="116">
        <v>10</v>
      </c>
      <c r="Q26" s="67"/>
      <c r="R26" s="91"/>
      <c r="S26" s="116">
        <v>10</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3.4</v>
      </c>
      <c r="K28" s="91"/>
      <c r="L28" s="116">
        <v>3.9</v>
      </c>
      <c r="M28" s="91"/>
      <c r="N28" s="116">
        <v>3.9</v>
      </c>
      <c r="O28" s="91"/>
      <c r="P28" s="116">
        <v>3.9</v>
      </c>
      <c r="Q28" s="67"/>
      <c r="R28" s="91"/>
      <c r="S28" s="116">
        <v>3.9</v>
      </c>
      <c r="T28" s="91"/>
      <c r="U28" s="116">
        <v>3.3</v>
      </c>
      <c r="V28" s="91"/>
      <c r="W28" s="116">
        <v>3.8</v>
      </c>
      <c r="X28" s="67"/>
      <c r="Y28" s="67"/>
      <c r="Z28" s="67"/>
      <c r="AA28" s="91"/>
      <c r="AB28" s="3">
        <v>3.8</v>
      </c>
      <c r="AC28" s="92">
        <v>3.9</v>
      </c>
      <c r="AD28" s="67"/>
      <c r="AE28" s="91"/>
      <c r="AF28" s="4">
        <v>3.9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0.94799999999999995</v>
      </c>
      <c r="K31" s="91"/>
      <c r="L31" s="118">
        <v>0.94799999999999995</v>
      </c>
      <c r="M31" s="91"/>
      <c r="N31" s="118">
        <v>0.94799999999999995</v>
      </c>
      <c r="O31" s="91"/>
      <c r="P31" s="118">
        <v>0.94799999999999995</v>
      </c>
      <c r="Q31" s="67"/>
      <c r="R31" s="91"/>
      <c r="S31" s="118">
        <v>0.94799999999999995</v>
      </c>
      <c r="T31" s="91"/>
      <c r="U31" s="118">
        <v>0.91800000000000004</v>
      </c>
      <c r="V31" s="91"/>
      <c r="W31" s="118">
        <v>0.91800000000000004</v>
      </c>
      <c r="X31" s="67"/>
      <c r="Y31" s="67"/>
      <c r="Z31" s="67"/>
      <c r="AA31" s="91"/>
      <c r="AB31" s="7">
        <v>0.91800000000000004</v>
      </c>
      <c r="AC31" s="96">
        <v>0.91800000000000004</v>
      </c>
      <c r="AD31" s="67"/>
      <c r="AE31" s="91"/>
      <c r="AF31" s="8">
        <v>0.91800000000000004</v>
      </c>
    </row>
    <row r="32" spans="4:32" ht="13.15" customHeight="1" x14ac:dyDescent="0.25">
      <c r="E32" s="93" t="s">
        <v>40</v>
      </c>
      <c r="F32" s="67"/>
      <c r="G32" s="67"/>
      <c r="H32" s="67"/>
      <c r="I32" s="94"/>
      <c r="J32" s="116">
        <v>5.8</v>
      </c>
      <c r="K32" s="91"/>
      <c r="L32" s="116">
        <v>5.8</v>
      </c>
      <c r="M32" s="91"/>
      <c r="N32" s="116">
        <v>5.8</v>
      </c>
      <c r="O32" s="91"/>
      <c r="P32" s="116">
        <v>5.8</v>
      </c>
      <c r="Q32" s="67"/>
      <c r="R32" s="91"/>
      <c r="S32" s="116">
        <v>5.8</v>
      </c>
      <c r="T32" s="91"/>
      <c r="U32" s="116">
        <v>6.1</v>
      </c>
      <c r="V32" s="91"/>
      <c r="W32" s="116">
        <v>6.1</v>
      </c>
      <c r="X32" s="67"/>
      <c r="Y32" s="67"/>
      <c r="Z32" s="67"/>
      <c r="AA32" s="91"/>
      <c r="AB32" s="3">
        <v>6.1</v>
      </c>
      <c r="AC32" s="92">
        <v>6.1</v>
      </c>
      <c r="AD32" s="67"/>
      <c r="AE32" s="91"/>
      <c r="AF32" s="4">
        <v>6.1</v>
      </c>
    </row>
    <row r="33" spans="5:32" ht="13.15" customHeight="1" x14ac:dyDescent="0.25">
      <c r="E33" s="97" t="s">
        <v>44</v>
      </c>
      <c r="F33" s="67"/>
      <c r="G33" s="67"/>
      <c r="H33" s="67"/>
      <c r="I33" s="94"/>
      <c r="J33" s="119">
        <v>3.2</v>
      </c>
      <c r="K33" s="91"/>
      <c r="L33" s="119">
        <v>3.7</v>
      </c>
      <c r="M33" s="91"/>
      <c r="N33" s="119">
        <v>3.7</v>
      </c>
      <c r="O33" s="91"/>
      <c r="P33" s="119">
        <v>3.8</v>
      </c>
      <c r="Q33" s="67"/>
      <c r="R33" s="91"/>
      <c r="S33" s="119">
        <v>3.8</v>
      </c>
      <c r="T33" s="91"/>
      <c r="U33" s="119">
        <v>3.2</v>
      </c>
      <c r="V33" s="91"/>
      <c r="W33" s="119">
        <v>3.7</v>
      </c>
      <c r="X33" s="67"/>
      <c r="Y33" s="67"/>
      <c r="Z33" s="67"/>
      <c r="AA33" s="91"/>
      <c r="AB33" s="9">
        <v>3.7</v>
      </c>
      <c r="AC33" s="98">
        <v>3.7</v>
      </c>
      <c r="AD33" s="67"/>
      <c r="AE33" s="91"/>
      <c r="AF33" s="10">
        <v>3.8</v>
      </c>
    </row>
    <row r="34" spans="5:32" ht="20.25" customHeight="1" x14ac:dyDescent="0.25">
      <c r="E34" s="93" t="s">
        <v>948</v>
      </c>
      <c r="F34" s="67"/>
      <c r="G34" s="67"/>
      <c r="H34" s="67"/>
      <c r="I34" s="94"/>
      <c r="J34" s="117">
        <v>0.2</v>
      </c>
      <c r="K34" s="91"/>
      <c r="L34" s="117">
        <v>0.2</v>
      </c>
      <c r="M34" s="91"/>
      <c r="N34" s="117">
        <v>0.2</v>
      </c>
      <c r="O34" s="91"/>
      <c r="P34" s="117">
        <v>0.2</v>
      </c>
      <c r="Q34" s="67"/>
      <c r="R34" s="91"/>
      <c r="S34" s="117">
        <v>0.2</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1346</v>
      </c>
      <c r="K35" s="91"/>
      <c r="L35" s="117" t="s">
        <v>1346</v>
      </c>
      <c r="M35" s="91"/>
      <c r="N35" s="117" t="s">
        <v>1346</v>
      </c>
      <c r="O35" s="91"/>
      <c r="P35" s="117" t="s">
        <v>1346</v>
      </c>
      <c r="Q35" s="67"/>
      <c r="R35" s="91"/>
      <c r="S35" s="117" t="s">
        <v>1346</v>
      </c>
      <c r="T35" s="91"/>
      <c r="U35" s="117" t="s">
        <v>1346</v>
      </c>
      <c r="V35" s="91"/>
      <c r="W35" s="117" t="s">
        <v>1346</v>
      </c>
      <c r="X35" s="67"/>
      <c r="Y35" s="67"/>
      <c r="Z35" s="67"/>
      <c r="AA35" s="91"/>
      <c r="AB35" s="5" t="s">
        <v>1346</v>
      </c>
      <c r="AC35" s="95" t="s">
        <v>1346</v>
      </c>
      <c r="AD35" s="67"/>
      <c r="AE35" s="91"/>
      <c r="AF35" s="6" t="s">
        <v>1346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4.0999999999999996</v>
      </c>
      <c r="K39" s="91"/>
      <c r="L39" s="116">
        <v>4.0999999999999996</v>
      </c>
      <c r="M39" s="91"/>
      <c r="N39" s="116">
        <v>4.0999999999999996</v>
      </c>
      <c r="O39" s="91"/>
      <c r="P39" s="116">
        <v>4.0999999999999996</v>
      </c>
      <c r="Q39" s="67"/>
      <c r="R39" s="91"/>
      <c r="S39" s="116">
        <v>4.0999999999999996</v>
      </c>
      <c r="T39" s="91"/>
      <c r="U39" s="116">
        <v>4.0999999999999996</v>
      </c>
      <c r="V39" s="91"/>
      <c r="W39" s="116">
        <v>4.0999999999999996</v>
      </c>
      <c r="X39" s="67"/>
      <c r="Y39" s="67"/>
      <c r="Z39" s="67"/>
      <c r="AA39" s="91"/>
      <c r="AB39" s="3">
        <v>4.0999999999999996</v>
      </c>
      <c r="AC39" s="92">
        <v>4.0999999999999996</v>
      </c>
      <c r="AD39" s="67"/>
      <c r="AE39" s="91"/>
      <c r="AF39" s="4">
        <v>4.0999999999999996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8.1999999999999993</v>
      </c>
      <c r="K43" s="103"/>
      <c r="L43" s="102">
        <v>8.1999999999999993</v>
      </c>
      <c r="M43" s="103"/>
      <c r="N43" s="102">
        <v>8.1999999999999993</v>
      </c>
      <c r="O43" s="103"/>
      <c r="P43" s="102">
        <v>8.1999999999999993</v>
      </c>
      <c r="Q43" s="100"/>
      <c r="R43" s="103"/>
      <c r="S43" s="102">
        <v>8.1999999999999993</v>
      </c>
      <c r="T43" s="103"/>
      <c r="U43" s="113">
        <v>8.1999999999999993</v>
      </c>
      <c r="V43" s="114"/>
      <c r="W43" s="102">
        <v>8.1999999999999993</v>
      </c>
      <c r="X43" s="100"/>
      <c r="Y43" s="100"/>
      <c r="Z43" s="100"/>
      <c r="AA43" s="103"/>
      <c r="AB43" s="18">
        <v>8.1999999999999993</v>
      </c>
      <c r="AC43" s="102">
        <v>8.1999999999999993</v>
      </c>
      <c r="AD43" s="100"/>
      <c r="AE43" s="103"/>
      <c r="AF43" s="19">
        <v>8.1999999999999993</v>
      </c>
    </row>
    <row r="44" spans="5:32" ht="22.5" customHeight="1" x14ac:dyDescent="0.25">
      <c r="E44" s="99" t="s">
        <v>85</v>
      </c>
      <c r="F44" s="100"/>
      <c r="G44" s="100"/>
      <c r="H44" s="100"/>
      <c r="I44" s="101"/>
      <c r="J44" s="102">
        <v>4.0999999999999996</v>
      </c>
      <c r="K44" s="103"/>
      <c r="L44" s="102">
        <v>4.0999999999999996</v>
      </c>
      <c r="M44" s="103"/>
      <c r="N44" s="102">
        <v>4.0999999999999996</v>
      </c>
      <c r="O44" s="103"/>
      <c r="P44" s="102">
        <v>4.0999999999999996</v>
      </c>
      <c r="Q44" s="100"/>
      <c r="R44" s="103"/>
      <c r="S44" s="102">
        <v>4.0999999999999996</v>
      </c>
      <c r="T44" s="103"/>
      <c r="U44" s="102">
        <v>4.0999999999999996</v>
      </c>
      <c r="V44" s="103"/>
      <c r="W44" s="102">
        <v>4.0999999999999996</v>
      </c>
      <c r="X44" s="100"/>
      <c r="Y44" s="100"/>
      <c r="Z44" s="100"/>
      <c r="AA44" s="103"/>
      <c r="AB44" s="18">
        <v>4.0999999999999996</v>
      </c>
      <c r="AC44" s="102">
        <v>4.0999999999999996</v>
      </c>
      <c r="AD44" s="100"/>
      <c r="AE44" s="103"/>
      <c r="AF44" s="19">
        <v>4.0999999999999996</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LrGxaM8asT3vY4khmCPfE2jcxoBNHQ5Q7xe+KF4JYzm62oyBWX6SUzw5E44m1MQEduK/vVIcI0ppfi+csMhXNw==" saltValue="tvpBpPZwmezHKJTlRydVq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B9B34ED-96CC-43C9-B71A-D2D2CEA0FBE6}"/>
    <hyperlink ref="E53" location="INDEX!A1" display="Return to Index" xr:uid="{5034DC5D-497F-44B1-A8A8-1B57E6AA8BE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ELRO - Ellwoods Road (66/11kV)</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4"/>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1347</v>
      </c>
      <c r="J3" s="69"/>
      <c r="K3" s="69"/>
      <c r="L3" s="69"/>
      <c r="M3" s="69"/>
      <c r="N3" s="69"/>
      <c r="O3" s="69"/>
      <c r="P3" s="69"/>
      <c r="Q3" s="69"/>
      <c r="R3" s="69"/>
      <c r="S3" s="69"/>
      <c r="V3" s="71" t="s">
        <v>929</v>
      </c>
      <c r="W3" s="69"/>
      <c r="Y3" s="72" t="s">
        <v>1348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69.599999999999994</v>
      </c>
      <c r="K26" s="91"/>
      <c r="L26" s="116">
        <v>69.599999999999994</v>
      </c>
      <c r="M26" s="91"/>
      <c r="N26" s="116">
        <v>69.599999999999994</v>
      </c>
      <c r="O26" s="91"/>
      <c r="P26" s="116">
        <v>69.599999999999994</v>
      </c>
      <c r="Q26" s="67"/>
      <c r="R26" s="91"/>
      <c r="S26" s="116">
        <v>69.599999999999994</v>
      </c>
      <c r="T26" s="91"/>
      <c r="U26" s="116">
        <v>81.099999999999994</v>
      </c>
      <c r="V26" s="91"/>
      <c r="W26" s="116">
        <v>81.099999999999994</v>
      </c>
      <c r="X26" s="67"/>
      <c r="Y26" s="67"/>
      <c r="Z26" s="67"/>
      <c r="AA26" s="91"/>
      <c r="AB26" s="3">
        <v>81.099999999999994</v>
      </c>
      <c r="AC26" s="92">
        <v>81.099999999999994</v>
      </c>
      <c r="AD26" s="67"/>
      <c r="AE26" s="91"/>
      <c r="AF26" s="4">
        <v>81.099999999999994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44</v>
      </c>
      <c r="K28" s="91"/>
      <c r="L28" s="116">
        <v>44.4</v>
      </c>
      <c r="M28" s="91"/>
      <c r="N28" s="116">
        <v>44.7</v>
      </c>
      <c r="O28" s="91"/>
      <c r="P28" s="116">
        <v>44.9</v>
      </c>
      <c r="Q28" s="67"/>
      <c r="R28" s="91"/>
      <c r="S28" s="116">
        <v>45</v>
      </c>
      <c r="T28" s="91"/>
      <c r="U28" s="116">
        <v>25.7</v>
      </c>
      <c r="V28" s="91"/>
      <c r="W28" s="116">
        <v>25.8</v>
      </c>
      <c r="X28" s="67"/>
      <c r="Y28" s="67"/>
      <c r="Z28" s="67"/>
      <c r="AA28" s="91"/>
      <c r="AB28" s="3">
        <v>26</v>
      </c>
      <c r="AC28" s="92">
        <v>26.2</v>
      </c>
      <c r="AD28" s="67"/>
      <c r="AE28" s="91"/>
      <c r="AF28" s="4">
        <v>26.5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1</v>
      </c>
      <c r="K31" s="91"/>
      <c r="L31" s="118">
        <v>1</v>
      </c>
      <c r="M31" s="91"/>
      <c r="N31" s="118">
        <v>1</v>
      </c>
      <c r="O31" s="91"/>
      <c r="P31" s="118">
        <v>1</v>
      </c>
      <c r="Q31" s="67"/>
      <c r="R31" s="91"/>
      <c r="S31" s="118">
        <v>1</v>
      </c>
      <c r="T31" s="91"/>
      <c r="U31" s="118">
        <v>1</v>
      </c>
      <c r="V31" s="91"/>
      <c r="W31" s="118">
        <v>1</v>
      </c>
      <c r="X31" s="67"/>
      <c r="Y31" s="67"/>
      <c r="Z31" s="67"/>
      <c r="AA31" s="91"/>
      <c r="AB31" s="7">
        <v>1</v>
      </c>
      <c r="AC31" s="96">
        <v>1</v>
      </c>
      <c r="AD31" s="67"/>
      <c r="AE31" s="91"/>
      <c r="AF31" s="8">
        <v>1</v>
      </c>
    </row>
    <row r="32" spans="4:32" ht="13.15" customHeight="1" x14ac:dyDescent="0.25">
      <c r="E32" s="93" t="s">
        <v>40</v>
      </c>
      <c r="F32" s="67"/>
      <c r="G32" s="67"/>
      <c r="H32" s="67"/>
      <c r="I32" s="94"/>
      <c r="J32" s="116">
        <v>52.9</v>
      </c>
      <c r="K32" s="91"/>
      <c r="L32" s="116">
        <v>52.9</v>
      </c>
      <c r="M32" s="91"/>
      <c r="N32" s="116">
        <v>52.9</v>
      </c>
      <c r="O32" s="91"/>
      <c r="P32" s="116">
        <v>52.9</v>
      </c>
      <c r="Q32" s="67"/>
      <c r="R32" s="91"/>
      <c r="S32" s="116">
        <v>52.9</v>
      </c>
      <c r="T32" s="91"/>
      <c r="U32" s="116">
        <v>58.4</v>
      </c>
      <c r="V32" s="91"/>
      <c r="W32" s="116">
        <v>58.4</v>
      </c>
      <c r="X32" s="67"/>
      <c r="Y32" s="67"/>
      <c r="Z32" s="67"/>
      <c r="AA32" s="91"/>
      <c r="AB32" s="3">
        <v>58.4</v>
      </c>
      <c r="AC32" s="92">
        <v>58.4</v>
      </c>
      <c r="AD32" s="67"/>
      <c r="AE32" s="91"/>
      <c r="AF32" s="4">
        <v>58.4</v>
      </c>
    </row>
    <row r="33" spans="5:32" ht="13.15" customHeight="1" x14ac:dyDescent="0.25">
      <c r="E33" s="97" t="s">
        <v>44</v>
      </c>
      <c r="F33" s="67"/>
      <c r="G33" s="67"/>
      <c r="H33" s="67"/>
      <c r="I33" s="94"/>
      <c r="J33" s="119">
        <v>41</v>
      </c>
      <c r="K33" s="91"/>
      <c r="L33" s="119">
        <v>41.3</v>
      </c>
      <c r="M33" s="91"/>
      <c r="N33" s="119">
        <v>41.6</v>
      </c>
      <c r="O33" s="91"/>
      <c r="P33" s="119">
        <v>41.9</v>
      </c>
      <c r="Q33" s="67"/>
      <c r="R33" s="91"/>
      <c r="S33" s="119">
        <v>41.9</v>
      </c>
      <c r="T33" s="91"/>
      <c r="U33" s="119">
        <v>23.9</v>
      </c>
      <c r="V33" s="91"/>
      <c r="W33" s="119">
        <v>24</v>
      </c>
      <c r="X33" s="67"/>
      <c r="Y33" s="67"/>
      <c r="Z33" s="67"/>
      <c r="AA33" s="91"/>
      <c r="AB33" s="9">
        <v>24.2</v>
      </c>
      <c r="AC33" s="98">
        <v>24.4</v>
      </c>
      <c r="AD33" s="67"/>
      <c r="AE33" s="91"/>
      <c r="AF33" s="10">
        <v>24.6</v>
      </c>
    </row>
    <row r="34" spans="5:32" ht="20.25" customHeight="1" x14ac:dyDescent="0.25">
      <c r="E34" s="93" t="s">
        <v>948</v>
      </c>
      <c r="F34" s="67"/>
      <c r="G34" s="67"/>
      <c r="H34" s="67"/>
      <c r="I34" s="94"/>
      <c r="J34" s="117">
        <v>2.1</v>
      </c>
      <c r="K34" s="91"/>
      <c r="L34" s="117">
        <v>2.1</v>
      </c>
      <c r="M34" s="91"/>
      <c r="N34" s="117">
        <v>2.1</v>
      </c>
      <c r="O34" s="91"/>
      <c r="P34" s="117">
        <v>2.1</v>
      </c>
      <c r="Q34" s="67"/>
      <c r="R34" s="91"/>
      <c r="S34" s="117">
        <v>2.1</v>
      </c>
      <c r="T34" s="91"/>
      <c r="U34" s="117">
        <v>1.2</v>
      </c>
      <c r="V34" s="91"/>
      <c r="W34" s="117">
        <v>1.2</v>
      </c>
      <c r="X34" s="67"/>
      <c r="Y34" s="67"/>
      <c r="Z34" s="67"/>
      <c r="AA34" s="91"/>
      <c r="AB34" s="5">
        <v>1.2</v>
      </c>
      <c r="AC34" s="95">
        <v>1.2</v>
      </c>
      <c r="AD34" s="67"/>
      <c r="AE34" s="91"/>
      <c r="AF34" s="6">
        <v>1.2</v>
      </c>
    </row>
    <row r="35" spans="5:32" ht="20.25" customHeight="1" x14ac:dyDescent="0.25">
      <c r="E35" s="93" t="s">
        <v>949</v>
      </c>
      <c r="F35" s="67"/>
      <c r="G35" s="67"/>
      <c r="H35" s="67"/>
      <c r="I35" s="94"/>
      <c r="J35" s="117" t="s">
        <v>1086</v>
      </c>
      <c r="K35" s="91"/>
      <c r="L35" s="117" t="s">
        <v>1086</v>
      </c>
      <c r="M35" s="91"/>
      <c r="N35" s="117" t="s">
        <v>1086</v>
      </c>
      <c r="O35" s="91"/>
      <c r="P35" s="117" t="s">
        <v>1086</v>
      </c>
      <c r="Q35" s="67"/>
      <c r="R35" s="91"/>
      <c r="S35" s="117" t="s">
        <v>1086</v>
      </c>
      <c r="T35" s="91"/>
      <c r="U35" s="117" t="s">
        <v>1086</v>
      </c>
      <c r="V35" s="91"/>
      <c r="W35" s="117" t="s">
        <v>1086</v>
      </c>
      <c r="X35" s="67"/>
      <c r="Y35" s="67"/>
      <c r="Z35" s="67"/>
      <c r="AA35" s="91"/>
      <c r="AB35" s="5" t="s">
        <v>1086</v>
      </c>
      <c r="AC35" s="95" t="s">
        <v>1086</v>
      </c>
      <c r="AD35" s="67"/>
      <c r="AE35" s="91"/>
      <c r="AF35" s="6" t="s">
        <v>1086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46</v>
      </c>
      <c r="K43" s="103"/>
      <c r="L43" s="102">
        <v>46</v>
      </c>
      <c r="M43" s="103"/>
      <c r="N43" s="102">
        <v>46</v>
      </c>
      <c r="O43" s="103"/>
      <c r="P43" s="102">
        <v>46</v>
      </c>
      <c r="Q43" s="100"/>
      <c r="R43" s="103"/>
      <c r="S43" s="102">
        <v>46</v>
      </c>
      <c r="T43" s="103"/>
      <c r="U43" s="113">
        <v>46</v>
      </c>
      <c r="V43" s="114"/>
      <c r="W43" s="102">
        <v>46</v>
      </c>
      <c r="X43" s="100"/>
      <c r="Y43" s="100"/>
      <c r="Z43" s="100"/>
      <c r="AA43" s="103"/>
      <c r="AB43" s="18">
        <v>46</v>
      </c>
      <c r="AC43" s="102">
        <v>46</v>
      </c>
      <c r="AD43" s="100"/>
      <c r="AE43" s="103"/>
      <c r="AF43" s="19">
        <v>46</v>
      </c>
    </row>
    <row r="44" spans="5:32" ht="22.5" customHeight="1" x14ac:dyDescent="0.25">
      <c r="E44" s="99" t="s">
        <v>85</v>
      </c>
      <c r="F44" s="100"/>
      <c r="G44" s="100"/>
      <c r="H44" s="100"/>
      <c r="I44" s="101"/>
      <c r="J44" s="102">
        <v>30</v>
      </c>
      <c r="K44" s="103"/>
      <c r="L44" s="102">
        <v>30</v>
      </c>
      <c r="M44" s="103"/>
      <c r="N44" s="102">
        <v>30</v>
      </c>
      <c r="O44" s="103"/>
      <c r="P44" s="102">
        <v>30</v>
      </c>
      <c r="Q44" s="100"/>
      <c r="R44" s="103"/>
      <c r="S44" s="102">
        <v>30</v>
      </c>
      <c r="T44" s="103"/>
      <c r="U44" s="102">
        <v>30</v>
      </c>
      <c r="V44" s="103"/>
      <c r="W44" s="102">
        <v>30</v>
      </c>
      <c r="X44" s="100"/>
      <c r="Y44" s="100"/>
      <c r="Z44" s="100"/>
      <c r="AA44" s="103"/>
      <c r="AB44" s="18">
        <v>30</v>
      </c>
      <c r="AC44" s="102">
        <v>30</v>
      </c>
      <c r="AD44" s="100"/>
      <c r="AE44" s="103"/>
      <c r="AF44" s="19">
        <v>30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tlDgLSu0V0EwVgNFoH2R0xILhGAl3Q0yktl+0zWrvcNLzC+Z3eFQN8JNYCJ0txkamopHi6CS7dgdF478niJmQ==" saltValue="/w/ArgqFbYdxCi9SDnjyL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237A26D-1FD7-40D3-B7AE-9D52781B4147}"/>
    <hyperlink ref="E53" location="INDEX!A1" display="Return to Index" xr:uid="{E1A93264-BDE4-47B9-BFC8-BB58F2705BC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EMER - Emerald (66/22kV)</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5"/>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1351</v>
      </c>
      <c r="J3" s="69"/>
      <c r="K3" s="69"/>
      <c r="L3" s="69"/>
      <c r="M3" s="69"/>
      <c r="N3" s="69"/>
      <c r="O3" s="69"/>
      <c r="P3" s="69"/>
      <c r="Q3" s="69"/>
      <c r="R3" s="69"/>
      <c r="S3" s="69"/>
      <c r="V3" s="71" t="s">
        <v>929</v>
      </c>
      <c r="W3" s="69"/>
      <c r="Y3" s="72" t="s">
        <v>1004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14.1</v>
      </c>
      <c r="K26" s="91"/>
      <c r="L26" s="116">
        <v>14.1</v>
      </c>
      <c r="M26" s="91"/>
      <c r="N26" s="116">
        <v>14.1</v>
      </c>
      <c r="O26" s="91"/>
      <c r="P26" s="116">
        <v>14.1</v>
      </c>
      <c r="Q26" s="67"/>
      <c r="R26" s="91"/>
      <c r="S26" s="116">
        <v>14.1</v>
      </c>
      <c r="T26" s="91"/>
      <c r="U26" s="116">
        <v>15</v>
      </c>
      <c r="V26" s="91"/>
      <c r="W26" s="116">
        <v>15</v>
      </c>
      <c r="X26" s="67"/>
      <c r="Y26" s="67"/>
      <c r="Z26" s="67"/>
      <c r="AA26" s="91"/>
      <c r="AB26" s="3">
        <v>15</v>
      </c>
      <c r="AC26" s="92">
        <v>15</v>
      </c>
      <c r="AD26" s="67"/>
      <c r="AE26" s="91"/>
      <c r="AF26" s="4">
        <v>15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5.7</v>
      </c>
      <c r="K28" s="91"/>
      <c r="L28" s="116">
        <v>5.8</v>
      </c>
      <c r="M28" s="91"/>
      <c r="N28" s="116">
        <v>5.8</v>
      </c>
      <c r="O28" s="91"/>
      <c r="P28" s="116">
        <v>5.8</v>
      </c>
      <c r="Q28" s="67"/>
      <c r="R28" s="91"/>
      <c r="S28" s="116">
        <v>5.8</v>
      </c>
      <c r="T28" s="91"/>
      <c r="U28" s="116">
        <v>3.9</v>
      </c>
      <c r="V28" s="91"/>
      <c r="W28" s="116">
        <v>3.9</v>
      </c>
      <c r="X28" s="67"/>
      <c r="Y28" s="67"/>
      <c r="Z28" s="67"/>
      <c r="AA28" s="91"/>
      <c r="AB28" s="3">
        <v>4</v>
      </c>
      <c r="AC28" s="92">
        <v>4</v>
      </c>
      <c r="AD28" s="67"/>
      <c r="AE28" s="91"/>
      <c r="AF28" s="4">
        <v>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0.998</v>
      </c>
      <c r="K31" s="91"/>
      <c r="L31" s="118">
        <v>0.998</v>
      </c>
      <c r="M31" s="91"/>
      <c r="N31" s="118">
        <v>0.998</v>
      </c>
      <c r="O31" s="91"/>
      <c r="P31" s="118">
        <v>0.998</v>
      </c>
      <c r="Q31" s="67"/>
      <c r="R31" s="91"/>
      <c r="S31" s="118">
        <v>0.998</v>
      </c>
      <c r="T31" s="91"/>
      <c r="U31" s="118">
        <v>0.95599999999999996</v>
      </c>
      <c r="V31" s="91"/>
      <c r="W31" s="118">
        <v>0.95599999999999996</v>
      </c>
      <c r="X31" s="67"/>
      <c r="Y31" s="67"/>
      <c r="Z31" s="67"/>
      <c r="AA31" s="91"/>
      <c r="AB31" s="7">
        <v>0.95599999999999996</v>
      </c>
      <c r="AC31" s="96">
        <v>0.95599999999999996</v>
      </c>
      <c r="AD31" s="67"/>
      <c r="AE31" s="91"/>
      <c r="AF31" s="8">
        <v>0.95599999999999996</v>
      </c>
    </row>
    <row r="32" spans="4:32" ht="13.15" customHeight="1" x14ac:dyDescent="0.25">
      <c r="E32" s="93" t="s">
        <v>40</v>
      </c>
      <c r="F32" s="67"/>
      <c r="G32" s="67"/>
      <c r="H32" s="67"/>
      <c r="I32" s="94"/>
      <c r="J32" s="116">
        <v>7.5</v>
      </c>
      <c r="K32" s="91"/>
      <c r="L32" s="116">
        <v>7.5</v>
      </c>
      <c r="M32" s="91"/>
      <c r="N32" s="116">
        <v>7.5</v>
      </c>
      <c r="O32" s="91"/>
      <c r="P32" s="116">
        <v>7.5</v>
      </c>
      <c r="Q32" s="67"/>
      <c r="R32" s="91"/>
      <c r="S32" s="116">
        <v>7.5</v>
      </c>
      <c r="T32" s="91"/>
      <c r="U32" s="116">
        <v>7.5</v>
      </c>
      <c r="V32" s="91"/>
      <c r="W32" s="116">
        <v>7.5</v>
      </c>
      <c r="X32" s="67"/>
      <c r="Y32" s="67"/>
      <c r="Z32" s="67"/>
      <c r="AA32" s="91"/>
      <c r="AB32" s="3">
        <v>7.5</v>
      </c>
      <c r="AC32" s="92">
        <v>7.5</v>
      </c>
      <c r="AD32" s="67"/>
      <c r="AE32" s="91"/>
      <c r="AF32" s="4">
        <v>7.5</v>
      </c>
    </row>
    <row r="33" spans="5:32" ht="13.15" customHeight="1" x14ac:dyDescent="0.25">
      <c r="E33" s="97" t="s">
        <v>44</v>
      </c>
      <c r="F33" s="67"/>
      <c r="G33" s="67"/>
      <c r="H33" s="67"/>
      <c r="I33" s="94"/>
      <c r="J33" s="119">
        <v>5.4</v>
      </c>
      <c r="K33" s="91"/>
      <c r="L33" s="119">
        <v>5.5</v>
      </c>
      <c r="M33" s="91"/>
      <c r="N33" s="119">
        <v>5.5</v>
      </c>
      <c r="O33" s="91"/>
      <c r="P33" s="119">
        <v>5.5</v>
      </c>
      <c r="Q33" s="67"/>
      <c r="R33" s="91"/>
      <c r="S33" s="119">
        <v>5.5</v>
      </c>
      <c r="T33" s="91"/>
      <c r="U33" s="119">
        <v>3.6</v>
      </c>
      <c r="V33" s="91"/>
      <c r="W33" s="119">
        <v>3.6</v>
      </c>
      <c r="X33" s="67"/>
      <c r="Y33" s="67"/>
      <c r="Z33" s="67"/>
      <c r="AA33" s="91"/>
      <c r="AB33" s="9">
        <v>3.6</v>
      </c>
      <c r="AC33" s="98">
        <v>3.7</v>
      </c>
      <c r="AD33" s="67"/>
      <c r="AE33" s="91"/>
      <c r="AF33" s="10">
        <v>3.7</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1.5</v>
      </c>
      <c r="K39" s="91"/>
      <c r="L39" s="116">
        <v>1.5</v>
      </c>
      <c r="M39" s="91"/>
      <c r="N39" s="116">
        <v>1.5</v>
      </c>
      <c r="O39" s="91"/>
      <c r="P39" s="116">
        <v>1.5</v>
      </c>
      <c r="Q39" s="67"/>
      <c r="R39" s="91"/>
      <c r="S39" s="116">
        <v>1.5</v>
      </c>
      <c r="T39" s="91"/>
      <c r="U39" s="116">
        <v>1.5</v>
      </c>
      <c r="V39" s="91"/>
      <c r="W39" s="116">
        <v>1.5</v>
      </c>
      <c r="X39" s="67"/>
      <c r="Y39" s="67"/>
      <c r="Z39" s="67"/>
      <c r="AA39" s="91"/>
      <c r="AB39" s="3">
        <v>1.5</v>
      </c>
      <c r="AC39" s="92">
        <v>1.5</v>
      </c>
      <c r="AD39" s="67"/>
      <c r="AE39" s="91"/>
      <c r="AF39" s="4">
        <v>1.5</v>
      </c>
    </row>
    <row r="40" spans="5:32" x14ac:dyDescent="0.25">
      <c r="E40" s="93" t="s">
        <v>73</v>
      </c>
      <c r="F40" s="67"/>
      <c r="G40" s="67"/>
      <c r="H40" s="67"/>
      <c r="I40" s="94"/>
      <c r="J40" s="116">
        <v>0.3</v>
      </c>
      <c r="K40" s="91"/>
      <c r="L40" s="116">
        <v>0.3</v>
      </c>
      <c r="M40" s="91"/>
      <c r="N40" s="116">
        <v>0.3</v>
      </c>
      <c r="O40" s="91"/>
      <c r="P40" s="116">
        <v>0.3</v>
      </c>
      <c r="Q40" s="67"/>
      <c r="R40" s="91"/>
      <c r="S40" s="116">
        <v>0.3</v>
      </c>
      <c r="T40" s="91"/>
      <c r="U40" s="116">
        <v>0.3</v>
      </c>
      <c r="V40" s="91"/>
      <c r="W40" s="116">
        <v>0.3</v>
      </c>
      <c r="X40" s="67"/>
      <c r="Y40" s="67"/>
      <c r="Z40" s="67"/>
      <c r="AA40" s="91"/>
      <c r="AB40" s="3">
        <v>0.3</v>
      </c>
      <c r="AC40" s="92">
        <v>0.3</v>
      </c>
      <c r="AD40" s="67"/>
      <c r="AE40" s="91"/>
      <c r="AF40" s="4">
        <v>0.3</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V8t38TE4Ujwirpk3T/JWIqp2ukWOLuYPu8w5ac+UTN78roGCZJ+UeusY/I6nLO3uZgH7lDSMjA72/y/iFdNSaw==" saltValue="dAOovqcNZFSSdXOyET6rv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9946E3B2-EECA-4C59-A1DF-EAC91B178EF5}"/>
    <hyperlink ref="E53" location="INDEX!A1" display="Return to Index" xr:uid="{775D8166-2E81-4957-97EB-0C0D557D11F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ETON - Eton (33/11kV)</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6"/>
  <dimension ref="A1:AJ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1355</v>
      </c>
      <c r="J3" s="69"/>
      <c r="K3" s="69"/>
      <c r="L3" s="69"/>
      <c r="M3" s="69"/>
      <c r="N3" s="69"/>
      <c r="O3" s="69"/>
      <c r="P3" s="69"/>
      <c r="Q3" s="69"/>
      <c r="R3" s="69"/>
      <c r="S3" s="69"/>
      <c r="V3" s="71" t="s">
        <v>929</v>
      </c>
      <c r="W3" s="69"/>
      <c r="Y3" s="72" t="s">
        <v>1277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1078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1357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6.6</v>
      </c>
      <c r="K26" s="91"/>
      <c r="L26" s="116">
        <v>6.6</v>
      </c>
      <c r="M26" s="91"/>
      <c r="N26" s="116">
        <v>6.6</v>
      </c>
      <c r="O26" s="91"/>
      <c r="P26" s="116">
        <v>6.6</v>
      </c>
      <c r="Q26" s="67"/>
      <c r="R26" s="91"/>
      <c r="S26" s="116">
        <v>6.6</v>
      </c>
      <c r="T26" s="91"/>
      <c r="U26" s="116">
        <v>6.6</v>
      </c>
      <c r="V26" s="91"/>
      <c r="W26" s="116">
        <v>6.6</v>
      </c>
      <c r="X26" s="67"/>
      <c r="Y26" s="67"/>
      <c r="Z26" s="67"/>
      <c r="AA26" s="91"/>
      <c r="AB26" s="3">
        <v>6.6</v>
      </c>
      <c r="AC26" s="92">
        <v>6.6</v>
      </c>
      <c r="AD26" s="67"/>
      <c r="AE26" s="91"/>
      <c r="AF26" s="4">
        <v>6.6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0.9</v>
      </c>
      <c r="K28" s="91"/>
      <c r="L28" s="116">
        <v>1</v>
      </c>
      <c r="M28" s="91"/>
      <c r="N28" s="116">
        <v>1</v>
      </c>
      <c r="O28" s="91"/>
      <c r="P28" s="116">
        <v>1</v>
      </c>
      <c r="Q28" s="67"/>
      <c r="R28" s="91"/>
      <c r="S28" s="116">
        <v>1</v>
      </c>
      <c r="T28" s="91"/>
      <c r="U28" s="116">
        <v>0.9</v>
      </c>
      <c r="V28" s="91"/>
      <c r="W28" s="116">
        <v>0.9</v>
      </c>
      <c r="X28" s="67"/>
      <c r="Y28" s="67"/>
      <c r="Z28" s="67"/>
      <c r="AA28" s="91"/>
      <c r="AB28" s="3">
        <v>0.9</v>
      </c>
      <c r="AC28" s="92">
        <v>1</v>
      </c>
      <c r="AD28" s="67"/>
      <c r="AE28" s="91"/>
      <c r="AF28" s="4">
        <v>1</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0.878</v>
      </c>
      <c r="K31" s="91"/>
      <c r="L31" s="118">
        <v>0.878</v>
      </c>
      <c r="M31" s="91"/>
      <c r="N31" s="118">
        <v>0.878</v>
      </c>
      <c r="O31" s="91"/>
      <c r="P31" s="118">
        <v>0.878</v>
      </c>
      <c r="Q31" s="67"/>
      <c r="R31" s="91"/>
      <c r="S31" s="118">
        <v>0.878</v>
      </c>
      <c r="T31" s="91"/>
      <c r="U31" s="118">
        <v>0.878</v>
      </c>
      <c r="V31" s="91"/>
      <c r="W31" s="118">
        <v>0.878</v>
      </c>
      <c r="X31" s="67"/>
      <c r="Y31" s="67"/>
      <c r="Z31" s="67"/>
      <c r="AA31" s="91"/>
      <c r="AB31" s="7">
        <v>0.878</v>
      </c>
      <c r="AC31" s="96">
        <v>0.878</v>
      </c>
      <c r="AD31" s="67"/>
      <c r="AE31" s="91"/>
      <c r="AF31" s="8">
        <v>0.878</v>
      </c>
    </row>
    <row r="32" spans="4:32" ht="13.15" customHeight="1" x14ac:dyDescent="0.25">
      <c r="E32" s="93" t="s">
        <v>40</v>
      </c>
      <c r="F32" s="67"/>
      <c r="G32" s="67"/>
      <c r="H32" s="67"/>
      <c r="I32" s="94"/>
      <c r="J32" s="116">
        <v>1.1000000000000001</v>
      </c>
      <c r="K32" s="91"/>
      <c r="L32" s="116">
        <v>1.1000000000000001</v>
      </c>
      <c r="M32" s="91"/>
      <c r="N32" s="116">
        <v>1.1000000000000001</v>
      </c>
      <c r="O32" s="91"/>
      <c r="P32" s="116">
        <v>1.1000000000000001</v>
      </c>
      <c r="Q32" s="67"/>
      <c r="R32" s="91"/>
      <c r="S32" s="116">
        <v>1.1000000000000001</v>
      </c>
      <c r="T32" s="91"/>
      <c r="U32" s="116">
        <v>1.2</v>
      </c>
      <c r="V32" s="91"/>
      <c r="W32" s="116">
        <v>1.2</v>
      </c>
      <c r="X32" s="67"/>
      <c r="Y32" s="67"/>
      <c r="Z32" s="67"/>
      <c r="AA32" s="91"/>
      <c r="AB32" s="3">
        <v>1.2</v>
      </c>
      <c r="AC32" s="92">
        <v>1.2</v>
      </c>
      <c r="AD32" s="67"/>
      <c r="AE32" s="91"/>
      <c r="AF32" s="4">
        <v>1.2</v>
      </c>
    </row>
    <row r="33" spans="5:32" ht="13.15" customHeight="1" x14ac:dyDescent="0.25">
      <c r="E33" s="97" t="s">
        <v>44</v>
      </c>
      <c r="F33" s="67"/>
      <c r="G33" s="67"/>
      <c r="H33" s="67"/>
      <c r="I33" s="94"/>
      <c r="J33" s="119">
        <v>0.9</v>
      </c>
      <c r="K33" s="91"/>
      <c r="L33" s="119">
        <v>0.9</v>
      </c>
      <c r="M33" s="91"/>
      <c r="N33" s="119">
        <v>0.9</v>
      </c>
      <c r="O33" s="91"/>
      <c r="P33" s="119">
        <v>0.9</v>
      </c>
      <c r="Q33" s="67"/>
      <c r="R33" s="91"/>
      <c r="S33" s="119">
        <v>0.9</v>
      </c>
      <c r="T33" s="91"/>
      <c r="U33" s="119">
        <v>0.9</v>
      </c>
      <c r="V33" s="91"/>
      <c r="W33" s="119">
        <v>0.9</v>
      </c>
      <c r="X33" s="67"/>
      <c r="Y33" s="67"/>
      <c r="Z33" s="67"/>
      <c r="AA33" s="91"/>
      <c r="AB33" s="9">
        <v>0.9</v>
      </c>
      <c r="AC33" s="98">
        <v>0.9</v>
      </c>
      <c r="AD33" s="67"/>
      <c r="AE33" s="91"/>
      <c r="AF33" s="10">
        <v>0.9</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1358</v>
      </c>
      <c r="K35" s="91"/>
      <c r="L35" s="117" t="s">
        <v>1358</v>
      </c>
      <c r="M35" s="91"/>
      <c r="N35" s="117" t="s">
        <v>1358</v>
      </c>
      <c r="O35" s="91"/>
      <c r="P35" s="117" t="s">
        <v>1358</v>
      </c>
      <c r="Q35" s="67"/>
      <c r="R35" s="91"/>
      <c r="S35" s="117" t="s">
        <v>1358</v>
      </c>
      <c r="T35" s="91"/>
      <c r="U35" s="117" t="s">
        <v>1358</v>
      </c>
      <c r="V35" s="91"/>
      <c r="W35" s="117" t="s">
        <v>1358</v>
      </c>
      <c r="X35" s="67"/>
      <c r="Y35" s="67"/>
      <c r="Z35" s="67"/>
      <c r="AA35" s="91"/>
      <c r="AB35" s="5" t="s">
        <v>1358</v>
      </c>
      <c r="AC35" s="95" t="s">
        <v>1358</v>
      </c>
      <c r="AD35" s="67"/>
      <c r="AE35" s="91"/>
      <c r="AF35" s="6" t="s">
        <v>1358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5</v>
      </c>
      <c r="K43" s="103"/>
      <c r="L43" s="102">
        <v>5</v>
      </c>
      <c r="M43" s="103"/>
      <c r="N43" s="102">
        <v>5</v>
      </c>
      <c r="O43" s="103"/>
      <c r="P43" s="102">
        <v>5</v>
      </c>
      <c r="Q43" s="100"/>
      <c r="R43" s="103"/>
      <c r="S43" s="102">
        <v>5</v>
      </c>
      <c r="T43" s="103"/>
      <c r="U43" s="113">
        <v>5</v>
      </c>
      <c r="V43" s="114"/>
      <c r="W43" s="102">
        <v>5</v>
      </c>
      <c r="X43" s="100"/>
      <c r="Y43" s="100"/>
      <c r="Z43" s="100"/>
      <c r="AA43" s="103"/>
      <c r="AB43" s="18">
        <v>5</v>
      </c>
      <c r="AC43" s="102">
        <v>5</v>
      </c>
      <c r="AD43" s="100"/>
      <c r="AE43" s="103"/>
      <c r="AF43" s="19">
        <v>5</v>
      </c>
    </row>
    <row r="44" spans="5:32" ht="22.5" customHeight="1" x14ac:dyDescent="0.25">
      <c r="E44" s="99" t="s">
        <v>85</v>
      </c>
      <c r="F44" s="100"/>
      <c r="G44" s="100"/>
      <c r="H44" s="100"/>
      <c r="I44" s="101"/>
      <c r="J44" s="102">
        <v>1</v>
      </c>
      <c r="K44" s="103"/>
      <c r="L44" s="102">
        <v>1</v>
      </c>
      <c r="M44" s="103"/>
      <c r="N44" s="102">
        <v>1</v>
      </c>
      <c r="O44" s="103"/>
      <c r="P44" s="102">
        <v>1</v>
      </c>
      <c r="Q44" s="100"/>
      <c r="R44" s="103"/>
      <c r="S44" s="102">
        <v>1</v>
      </c>
      <c r="T44" s="103"/>
      <c r="U44" s="102">
        <v>1</v>
      </c>
      <c r="V44" s="103"/>
      <c r="W44" s="102">
        <v>1</v>
      </c>
      <c r="X44" s="100"/>
      <c r="Y44" s="100"/>
      <c r="Z44" s="100"/>
      <c r="AA44" s="103"/>
      <c r="AB44" s="18">
        <v>1</v>
      </c>
      <c r="AC44" s="102">
        <v>1</v>
      </c>
      <c r="AD44" s="100"/>
      <c r="AE44" s="103"/>
      <c r="AF44" s="19">
        <v>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gHWv5LQQ5Zvu+jcpdujh5ycDTyA6Lt1jy+lOid7MajkXs+DYZomJXdgUi8zFaACBy3Y/Fsb8kcRLeVvNdCjpMw==" saltValue="2he4pJ1GtiBCBQesoYM+1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5FCCC9E-B99E-4322-A00C-6516ECD5901D}"/>
    <hyperlink ref="E53" location="INDEX!A1" display="Return to Index" xr:uid="{64444134-E486-4112-AD03-E6436BD999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EUDA - Eungella Dam (66/11kV)</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7"/>
  <dimension ref="A1:AJ53"/>
  <sheetViews>
    <sheetView showGridLines="0" topLeftCell="A16" zoomScaleNormal="100" workbookViewId="0">
      <selection activeCell="AM38" sqref="AM3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1359</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1360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1361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9.4</v>
      </c>
      <c r="K26" s="91"/>
      <c r="L26" s="116">
        <v>9.4</v>
      </c>
      <c r="M26" s="91"/>
      <c r="N26" s="116">
        <v>9.4</v>
      </c>
      <c r="O26" s="91"/>
      <c r="P26" s="116">
        <v>9.4</v>
      </c>
      <c r="Q26" s="67"/>
      <c r="R26" s="91"/>
      <c r="S26" s="116">
        <v>9.4</v>
      </c>
      <c r="T26" s="91"/>
      <c r="U26" s="116">
        <v>9.4</v>
      </c>
      <c r="V26" s="91"/>
      <c r="W26" s="116">
        <v>9.4</v>
      </c>
      <c r="X26" s="67"/>
      <c r="Y26" s="67"/>
      <c r="Z26" s="67"/>
      <c r="AA26" s="91"/>
      <c r="AB26" s="3">
        <v>9.4</v>
      </c>
      <c r="AC26" s="92">
        <v>9.4</v>
      </c>
      <c r="AD26" s="67"/>
      <c r="AE26" s="91"/>
      <c r="AF26" s="4">
        <v>9.4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1.6</v>
      </c>
      <c r="K28" s="91"/>
      <c r="L28" s="116">
        <v>1.6</v>
      </c>
      <c r="M28" s="91"/>
      <c r="N28" s="116">
        <v>1.7</v>
      </c>
      <c r="O28" s="91"/>
      <c r="P28" s="116">
        <v>1.7</v>
      </c>
      <c r="Q28" s="67"/>
      <c r="R28" s="91"/>
      <c r="S28" s="116">
        <v>1.7</v>
      </c>
      <c r="T28" s="91"/>
      <c r="U28" s="116">
        <v>1.5</v>
      </c>
      <c r="V28" s="91"/>
      <c r="W28" s="116">
        <v>1.5</v>
      </c>
      <c r="X28" s="67"/>
      <c r="Y28" s="67"/>
      <c r="Z28" s="67"/>
      <c r="AA28" s="91"/>
      <c r="AB28" s="3">
        <v>1.5</v>
      </c>
      <c r="AC28" s="92">
        <v>1.5</v>
      </c>
      <c r="AD28" s="67"/>
      <c r="AE28" s="91"/>
      <c r="AF28" s="4">
        <v>1.5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0.97399999999999998</v>
      </c>
      <c r="K31" s="91"/>
      <c r="L31" s="118">
        <v>0.97399999999999998</v>
      </c>
      <c r="M31" s="91"/>
      <c r="N31" s="118">
        <v>0.97399999999999998</v>
      </c>
      <c r="O31" s="91"/>
      <c r="P31" s="118">
        <v>0.97399999999999998</v>
      </c>
      <c r="Q31" s="67"/>
      <c r="R31" s="91"/>
      <c r="S31" s="118">
        <v>0.97399999999999998</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1.5</v>
      </c>
      <c r="K33" s="91"/>
      <c r="L33" s="119">
        <v>1.5</v>
      </c>
      <c r="M33" s="91"/>
      <c r="N33" s="119">
        <v>1.5</v>
      </c>
      <c r="O33" s="91"/>
      <c r="P33" s="119">
        <v>1.5</v>
      </c>
      <c r="Q33" s="67"/>
      <c r="R33" s="91"/>
      <c r="S33" s="119">
        <v>1.5</v>
      </c>
      <c r="T33" s="91"/>
      <c r="U33" s="119">
        <v>1.4</v>
      </c>
      <c r="V33" s="91"/>
      <c r="W33" s="119">
        <v>1.4</v>
      </c>
      <c r="X33" s="67"/>
      <c r="Y33" s="67"/>
      <c r="Z33" s="67"/>
      <c r="AA33" s="91"/>
      <c r="AB33" s="9">
        <v>1.4</v>
      </c>
      <c r="AC33" s="98">
        <v>1.4</v>
      </c>
      <c r="AD33" s="67"/>
      <c r="AE33" s="91"/>
      <c r="AF33" s="10">
        <v>1.4</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1362</v>
      </c>
      <c r="K35" s="91"/>
      <c r="L35" s="117" t="s">
        <v>1362</v>
      </c>
      <c r="M35" s="91"/>
      <c r="N35" s="117" t="s">
        <v>1362</v>
      </c>
      <c r="O35" s="91"/>
      <c r="P35" s="117" t="s">
        <v>1362</v>
      </c>
      <c r="Q35" s="67"/>
      <c r="R35" s="91"/>
      <c r="S35" s="117" t="s">
        <v>1362</v>
      </c>
      <c r="T35" s="91"/>
      <c r="U35" s="117" t="s">
        <v>1362</v>
      </c>
      <c r="V35" s="91"/>
      <c r="W35" s="117" t="s">
        <v>1362</v>
      </c>
      <c r="X35" s="67"/>
      <c r="Y35" s="67"/>
      <c r="Z35" s="67"/>
      <c r="AA35" s="91"/>
      <c r="AB35" s="5" t="s">
        <v>1362</v>
      </c>
      <c r="AC35" s="95" t="s">
        <v>1362</v>
      </c>
      <c r="AD35" s="67"/>
      <c r="AE35" s="91"/>
      <c r="AF35" s="6" t="s">
        <v>1362</v>
      </c>
    </row>
    <row r="36" spans="5:32" ht="13.15" customHeight="1" x14ac:dyDescent="0.25">
      <c r="E36" s="93" t="s">
        <v>56</v>
      </c>
      <c r="F36" s="67"/>
      <c r="G36" s="67"/>
      <c r="H36" s="67"/>
      <c r="I36" s="94"/>
      <c r="J36" s="116">
        <v>1.5</v>
      </c>
      <c r="K36" s="91"/>
      <c r="L36" s="116">
        <v>1.5</v>
      </c>
      <c r="M36" s="91"/>
      <c r="N36" s="116">
        <v>1.5</v>
      </c>
      <c r="O36" s="91"/>
      <c r="P36" s="116">
        <v>1.5</v>
      </c>
      <c r="Q36" s="67"/>
      <c r="R36" s="91"/>
      <c r="S36" s="116">
        <v>1.5</v>
      </c>
      <c r="T36" s="91"/>
      <c r="U36" s="116">
        <v>1.4</v>
      </c>
      <c r="V36" s="91"/>
      <c r="W36" s="116">
        <v>1.4</v>
      </c>
      <c r="X36" s="67"/>
      <c r="Y36" s="67"/>
      <c r="Z36" s="67"/>
      <c r="AA36" s="91"/>
      <c r="AB36" s="3">
        <v>1.4</v>
      </c>
      <c r="AC36" s="92">
        <v>1.4</v>
      </c>
      <c r="AD36" s="67"/>
      <c r="AE36" s="91"/>
      <c r="AF36" s="4">
        <v>1.4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2.5</v>
      </c>
      <c r="K39" s="91"/>
      <c r="L39" s="116">
        <v>2.5</v>
      </c>
      <c r="M39" s="91"/>
      <c r="N39" s="116">
        <v>2.5</v>
      </c>
      <c r="O39" s="91"/>
      <c r="P39" s="116">
        <v>2.5</v>
      </c>
      <c r="Q39" s="67"/>
      <c r="R39" s="91"/>
      <c r="S39" s="116">
        <v>2.5</v>
      </c>
      <c r="T39" s="91"/>
      <c r="U39" s="116">
        <v>2.5</v>
      </c>
      <c r="V39" s="91"/>
      <c r="W39" s="116">
        <v>2.5</v>
      </c>
      <c r="X39" s="67"/>
      <c r="Y39" s="67"/>
      <c r="Z39" s="67"/>
      <c r="AA39" s="91"/>
      <c r="AB39" s="3">
        <v>2.5</v>
      </c>
      <c r="AC39" s="92">
        <v>2.5</v>
      </c>
      <c r="AD39" s="67"/>
      <c r="AE39" s="91"/>
      <c r="AF39" s="4">
        <v>2.5</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1.29999995231628</v>
      </c>
      <c r="K42" s="91"/>
      <c r="L42" s="116">
        <v>1.29999995231628</v>
      </c>
      <c r="M42" s="91"/>
      <c r="N42" s="116">
        <v>1.29999995231628</v>
      </c>
      <c r="O42" s="91"/>
      <c r="P42" s="116">
        <v>1.29999995231628</v>
      </c>
      <c r="Q42" s="67"/>
      <c r="R42" s="91"/>
      <c r="S42" s="116">
        <v>1.29999995231628</v>
      </c>
      <c r="T42" s="91"/>
      <c r="U42" s="116">
        <v>1.29999995231628</v>
      </c>
      <c r="V42" s="91"/>
      <c r="W42" s="116">
        <v>1.29999995231628</v>
      </c>
      <c r="X42" s="67"/>
      <c r="Y42" s="67"/>
      <c r="Z42" s="67"/>
      <c r="AA42" s="91"/>
      <c r="AB42" s="3">
        <v>1.29999995231628</v>
      </c>
      <c r="AC42" s="92">
        <v>1.29999995231628</v>
      </c>
      <c r="AD42" s="67"/>
      <c r="AE42" s="91"/>
      <c r="AF42" s="4">
        <v>1.29999995231628</v>
      </c>
    </row>
    <row r="43" spans="5:32" ht="20.25" customHeight="1" x14ac:dyDescent="0.25">
      <c r="E43" s="99" t="s">
        <v>951</v>
      </c>
      <c r="F43" s="100"/>
      <c r="G43" s="100"/>
      <c r="H43" s="100"/>
      <c r="I43" s="101"/>
      <c r="J43" s="120">
        <v>6.3</v>
      </c>
      <c r="K43" s="121"/>
      <c r="L43" s="120">
        <v>6.3</v>
      </c>
      <c r="M43" s="121"/>
      <c r="N43" s="120">
        <v>6.3</v>
      </c>
      <c r="O43" s="121"/>
      <c r="P43" s="120">
        <v>6.3</v>
      </c>
      <c r="Q43" s="122"/>
      <c r="R43" s="121"/>
      <c r="S43" s="120">
        <v>6.3</v>
      </c>
      <c r="T43" s="121"/>
      <c r="U43" s="125">
        <v>6.3</v>
      </c>
      <c r="V43" s="126"/>
      <c r="W43" s="120">
        <v>6.3</v>
      </c>
      <c r="X43" s="122"/>
      <c r="Y43" s="122"/>
      <c r="Z43" s="122"/>
      <c r="AA43" s="121"/>
      <c r="AB43" s="23">
        <v>6.3</v>
      </c>
      <c r="AC43" s="120">
        <v>6.3</v>
      </c>
      <c r="AD43" s="122"/>
      <c r="AE43" s="121"/>
      <c r="AF43" s="24">
        <v>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98mqMHLjPfsuwNHgPC1K65SNJGa1G/L/pkFpwVM/lvo05OgBkc8KF1I88dXwfEngz65KBt/y2jzVcaichDknsA==" saltValue="Wic8Pxm2ePDnat0VYrA2C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0503DD9A-3769-41A7-93E3-31970EFBAC96}"/>
    <hyperlink ref="E53" location="INDEX!A1" display="Return to Index" xr:uid="{299EEEDF-7C5E-4772-A7C7-60E507DAB8B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EVEL - Evelyn (66/22kV)</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P53"/>
  <sheetViews>
    <sheetView showGridLines="0" topLeftCell="A19"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982</v>
      </c>
      <c r="J3" s="69"/>
      <c r="K3" s="69"/>
      <c r="L3" s="69"/>
      <c r="M3" s="69"/>
      <c r="N3" s="69"/>
      <c r="O3" s="69"/>
      <c r="P3" s="69"/>
      <c r="Q3" s="69"/>
      <c r="R3" s="69"/>
      <c r="S3" s="69"/>
      <c r="V3" s="71" t="s">
        <v>929</v>
      </c>
      <c r="W3" s="69"/>
      <c r="Y3" s="72" t="s">
        <v>983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985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986</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988</v>
      </c>
      <c r="P16" s="69"/>
      <c r="Q16" s="69"/>
      <c r="R16" s="69"/>
      <c r="S16" s="69"/>
      <c r="T16" s="69"/>
      <c r="U16" s="69"/>
      <c r="V16" s="69"/>
      <c r="W16" s="69"/>
      <c r="X16" s="69"/>
      <c r="Y16" s="69"/>
    </row>
    <row r="17" spans="4:42" ht="15.95" customHeight="1" x14ac:dyDescent="0.25">
      <c r="D17" s="69"/>
      <c r="E17" s="69"/>
      <c r="F17" s="69"/>
      <c r="G17" s="69"/>
      <c r="H17" s="69"/>
      <c r="I17" s="69"/>
      <c r="J17" s="69"/>
      <c r="K17" s="69"/>
      <c r="L17" s="69"/>
    </row>
    <row r="18" spans="4:42" ht="0.95" customHeight="1" x14ac:dyDescent="0.25"/>
    <row r="19" spans="4:42" ht="0.95" customHeight="1" x14ac:dyDescent="0.25">
      <c r="R19" s="74" t="s">
        <v>939</v>
      </c>
      <c r="S19" s="69"/>
      <c r="T19" s="69"/>
      <c r="U19" s="69"/>
      <c r="V19" s="69"/>
      <c r="W19" s="69"/>
      <c r="X19" s="69"/>
      <c r="Y19" s="69"/>
      <c r="Z19" s="69"/>
      <c r="AA19" s="75" t="s">
        <v>940</v>
      </c>
      <c r="AB19" s="69"/>
      <c r="AC19" s="69"/>
      <c r="AD19" s="69"/>
    </row>
    <row r="20" spans="4:4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42" ht="15" customHeight="1" x14ac:dyDescent="0.25">
      <c r="D21" s="69"/>
      <c r="E21" s="69"/>
      <c r="F21" s="69"/>
      <c r="G21" s="69"/>
      <c r="H21" s="69"/>
      <c r="I21" s="69"/>
      <c r="J21" s="69"/>
      <c r="K21" s="69"/>
      <c r="L21" s="69"/>
      <c r="O21" s="69"/>
      <c r="P21" s="69"/>
    </row>
    <row r="22" spans="4:42" ht="15" customHeight="1" x14ac:dyDescent="0.25"/>
    <row r="23" spans="4:42" ht="15" customHeight="1" x14ac:dyDescent="0.25"/>
    <row r="24" spans="4:4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4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42" ht="13.15" customHeight="1" x14ac:dyDescent="0.25">
      <c r="E26" s="93" t="s">
        <v>0</v>
      </c>
      <c r="F26" s="67"/>
      <c r="G26" s="67"/>
      <c r="H26" s="67"/>
      <c r="I26" s="94"/>
      <c r="J26" s="116">
        <v>88.1</v>
      </c>
      <c r="K26" s="91"/>
      <c r="L26" s="116">
        <v>88.1</v>
      </c>
      <c r="M26" s="91"/>
      <c r="N26" s="116">
        <v>88.1</v>
      </c>
      <c r="O26" s="91"/>
      <c r="P26" s="116">
        <v>88.1</v>
      </c>
      <c r="Q26" s="67"/>
      <c r="R26" s="91"/>
      <c r="S26" s="116">
        <v>88.1</v>
      </c>
      <c r="T26" s="91"/>
      <c r="U26" s="116">
        <v>97.4</v>
      </c>
      <c r="V26" s="91"/>
      <c r="W26" s="116">
        <v>97.4</v>
      </c>
      <c r="X26" s="67"/>
      <c r="Y26" s="67"/>
      <c r="Z26" s="67"/>
      <c r="AA26" s="91"/>
      <c r="AB26" s="3">
        <v>97.4</v>
      </c>
      <c r="AC26" s="92">
        <v>97.4</v>
      </c>
      <c r="AD26" s="67"/>
      <c r="AE26" s="91"/>
      <c r="AF26" s="4">
        <v>97.4</v>
      </c>
    </row>
    <row r="27" spans="4:42" ht="20.25" customHeight="1" x14ac:dyDescent="0.25">
      <c r="E27" s="93" t="s">
        <v>24</v>
      </c>
      <c r="F27" s="67"/>
      <c r="G27" s="67"/>
      <c r="H27" s="67"/>
      <c r="I27" s="94"/>
      <c r="J27" s="116">
        <v>0.8</v>
      </c>
      <c r="K27" s="91"/>
      <c r="L27" s="116">
        <v>0.8</v>
      </c>
      <c r="M27" s="91"/>
      <c r="N27" s="116">
        <v>0.8</v>
      </c>
      <c r="O27" s="91"/>
      <c r="P27" s="116">
        <v>0.8</v>
      </c>
      <c r="Q27" s="67"/>
      <c r="R27" s="91"/>
      <c r="S27" s="116">
        <v>0.8</v>
      </c>
      <c r="T27" s="91"/>
      <c r="U27" s="116">
        <v>1</v>
      </c>
      <c r="V27" s="91"/>
      <c r="W27" s="116">
        <v>1</v>
      </c>
      <c r="X27" s="67"/>
      <c r="Y27" s="67"/>
      <c r="Z27" s="67"/>
      <c r="AA27" s="91"/>
      <c r="AB27" s="3">
        <v>1</v>
      </c>
      <c r="AC27" s="92">
        <v>1</v>
      </c>
      <c r="AD27" s="67"/>
      <c r="AE27" s="91"/>
      <c r="AF27" s="4">
        <v>1</v>
      </c>
      <c r="AP27" s="22"/>
    </row>
    <row r="28" spans="4:42" ht="13.15" customHeight="1" x14ac:dyDescent="0.25">
      <c r="E28" s="93" t="s">
        <v>28</v>
      </c>
      <c r="F28" s="67"/>
      <c r="G28" s="67"/>
      <c r="H28" s="67"/>
      <c r="I28" s="94"/>
      <c r="J28" s="116">
        <v>25.2</v>
      </c>
      <c r="K28" s="91"/>
      <c r="L28" s="116">
        <v>25.5</v>
      </c>
      <c r="M28" s="91"/>
      <c r="N28" s="116">
        <v>25.7</v>
      </c>
      <c r="O28" s="91"/>
      <c r="P28" s="116">
        <v>25.9</v>
      </c>
      <c r="Q28" s="67"/>
      <c r="R28" s="91"/>
      <c r="S28" s="116">
        <v>25.9</v>
      </c>
      <c r="T28" s="91"/>
      <c r="U28" s="116">
        <v>25.9</v>
      </c>
      <c r="V28" s="91"/>
      <c r="W28" s="116">
        <v>26</v>
      </c>
      <c r="X28" s="67"/>
      <c r="Y28" s="67"/>
      <c r="Z28" s="67"/>
      <c r="AA28" s="91"/>
      <c r="AB28" s="3">
        <v>26.3</v>
      </c>
      <c r="AC28" s="92">
        <v>26.6</v>
      </c>
      <c r="AD28" s="67"/>
      <c r="AE28" s="91"/>
      <c r="AF28" s="4">
        <v>26.9</v>
      </c>
    </row>
    <row r="29" spans="4:4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4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42" ht="20.25" customHeight="1" x14ac:dyDescent="0.25">
      <c r="E31" s="93" t="s">
        <v>36</v>
      </c>
      <c r="F31" s="67"/>
      <c r="G31" s="67"/>
      <c r="H31" s="67"/>
      <c r="I31" s="94"/>
      <c r="J31" s="118">
        <v>0.999</v>
      </c>
      <c r="K31" s="91"/>
      <c r="L31" s="118">
        <v>0.999</v>
      </c>
      <c r="M31" s="91"/>
      <c r="N31" s="118">
        <v>0.999</v>
      </c>
      <c r="O31" s="91"/>
      <c r="P31" s="118">
        <v>0.999</v>
      </c>
      <c r="Q31" s="67"/>
      <c r="R31" s="91"/>
      <c r="S31" s="118">
        <v>0.999</v>
      </c>
      <c r="T31" s="91"/>
      <c r="U31" s="118">
        <v>0.998</v>
      </c>
      <c r="V31" s="91"/>
      <c r="W31" s="118">
        <v>0.998</v>
      </c>
      <c r="X31" s="67"/>
      <c r="Y31" s="67"/>
      <c r="Z31" s="67"/>
      <c r="AA31" s="91"/>
      <c r="AB31" s="7">
        <v>0.998</v>
      </c>
      <c r="AC31" s="96">
        <v>0.998</v>
      </c>
      <c r="AD31" s="67"/>
      <c r="AE31" s="91"/>
      <c r="AF31" s="8">
        <v>0.998</v>
      </c>
    </row>
    <row r="32" spans="4:42" ht="13.15" customHeight="1" x14ac:dyDescent="0.25">
      <c r="E32" s="93" t="s">
        <v>40</v>
      </c>
      <c r="F32" s="67"/>
      <c r="G32" s="67"/>
      <c r="H32" s="67"/>
      <c r="I32" s="94"/>
      <c r="J32" s="116">
        <v>50.8</v>
      </c>
      <c r="K32" s="91"/>
      <c r="L32" s="116">
        <v>50.8</v>
      </c>
      <c r="M32" s="91"/>
      <c r="N32" s="116">
        <v>50.8</v>
      </c>
      <c r="O32" s="91"/>
      <c r="P32" s="116">
        <v>50.8</v>
      </c>
      <c r="Q32" s="67"/>
      <c r="R32" s="91"/>
      <c r="S32" s="116">
        <v>50.8</v>
      </c>
      <c r="T32" s="91"/>
      <c r="U32" s="116">
        <v>53.5</v>
      </c>
      <c r="V32" s="91"/>
      <c r="W32" s="116">
        <v>53.5</v>
      </c>
      <c r="X32" s="67"/>
      <c r="Y32" s="67"/>
      <c r="Z32" s="67"/>
      <c r="AA32" s="91"/>
      <c r="AB32" s="3">
        <v>53.5</v>
      </c>
      <c r="AC32" s="92">
        <v>53.5</v>
      </c>
      <c r="AD32" s="67"/>
      <c r="AE32" s="91"/>
      <c r="AF32" s="4">
        <v>53.5</v>
      </c>
    </row>
    <row r="33" spans="5:39" ht="13.15" customHeight="1" x14ac:dyDescent="0.25">
      <c r="E33" s="97" t="s">
        <v>44</v>
      </c>
      <c r="F33" s="67"/>
      <c r="G33" s="67"/>
      <c r="H33" s="67"/>
      <c r="I33" s="94"/>
      <c r="J33" s="119">
        <v>24.4</v>
      </c>
      <c r="K33" s="91"/>
      <c r="L33" s="119">
        <v>24.6</v>
      </c>
      <c r="M33" s="91"/>
      <c r="N33" s="119">
        <v>24.8</v>
      </c>
      <c r="O33" s="91"/>
      <c r="P33" s="119">
        <v>25</v>
      </c>
      <c r="Q33" s="67"/>
      <c r="R33" s="91"/>
      <c r="S33" s="119">
        <v>25.1</v>
      </c>
      <c r="T33" s="91"/>
      <c r="U33" s="119">
        <v>24.9</v>
      </c>
      <c r="V33" s="91"/>
      <c r="W33" s="119">
        <v>25</v>
      </c>
      <c r="X33" s="67"/>
      <c r="Y33" s="67"/>
      <c r="Z33" s="67"/>
      <c r="AA33" s="91"/>
      <c r="AB33" s="9">
        <v>25.3</v>
      </c>
      <c r="AC33" s="98">
        <v>25.5</v>
      </c>
      <c r="AD33" s="67"/>
      <c r="AE33" s="91"/>
      <c r="AF33" s="10">
        <v>25.8</v>
      </c>
    </row>
    <row r="34" spans="5:39" ht="20.25" customHeight="1" x14ac:dyDescent="0.25">
      <c r="E34" s="93" t="s">
        <v>948</v>
      </c>
      <c r="F34" s="67"/>
      <c r="G34" s="67"/>
      <c r="H34" s="67"/>
      <c r="I34" s="94"/>
      <c r="J34" s="117">
        <v>1.2</v>
      </c>
      <c r="K34" s="91"/>
      <c r="L34" s="117">
        <v>1.2</v>
      </c>
      <c r="M34" s="91"/>
      <c r="N34" s="117">
        <v>1.2</v>
      </c>
      <c r="O34" s="91"/>
      <c r="P34" s="117">
        <v>1.3</v>
      </c>
      <c r="Q34" s="67"/>
      <c r="R34" s="91"/>
      <c r="S34" s="117">
        <v>1.3</v>
      </c>
      <c r="T34" s="91"/>
      <c r="U34" s="117">
        <v>1.2</v>
      </c>
      <c r="V34" s="91"/>
      <c r="W34" s="117">
        <v>1.3</v>
      </c>
      <c r="X34" s="67"/>
      <c r="Y34" s="67"/>
      <c r="Z34" s="67"/>
      <c r="AA34" s="91"/>
      <c r="AB34" s="5">
        <v>1.3</v>
      </c>
      <c r="AC34" s="95">
        <v>1.3</v>
      </c>
      <c r="AD34" s="67"/>
      <c r="AE34" s="91"/>
      <c r="AF34" s="6">
        <v>1.3</v>
      </c>
    </row>
    <row r="35" spans="5:39" ht="20.25" customHeight="1" x14ac:dyDescent="0.25">
      <c r="E35" s="93" t="s">
        <v>949</v>
      </c>
      <c r="F35" s="67"/>
      <c r="G35" s="67"/>
      <c r="H35" s="67"/>
      <c r="I35" s="94"/>
      <c r="J35" s="117" t="s">
        <v>989</v>
      </c>
      <c r="K35" s="91"/>
      <c r="L35" s="117" t="s">
        <v>989</v>
      </c>
      <c r="M35" s="91"/>
      <c r="N35" s="117" t="s">
        <v>989</v>
      </c>
      <c r="O35" s="91"/>
      <c r="P35" s="117" t="s">
        <v>989</v>
      </c>
      <c r="Q35" s="67"/>
      <c r="R35" s="91"/>
      <c r="S35" s="117" t="s">
        <v>989</v>
      </c>
      <c r="T35" s="91"/>
      <c r="U35" s="117" t="s">
        <v>989</v>
      </c>
      <c r="V35" s="91"/>
      <c r="W35" s="117" t="s">
        <v>989</v>
      </c>
      <c r="X35" s="67"/>
      <c r="Y35" s="67"/>
      <c r="Z35" s="67"/>
      <c r="AA35" s="91"/>
      <c r="AB35" s="5" t="s">
        <v>989</v>
      </c>
      <c r="AC35" s="95" t="s">
        <v>989</v>
      </c>
      <c r="AD35" s="67"/>
      <c r="AE35" s="91"/>
      <c r="AF35" s="6" t="s">
        <v>989</v>
      </c>
    </row>
    <row r="36" spans="5:39"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9"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9"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c r="AL38" s="22"/>
    </row>
    <row r="39" spans="5:39"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9"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9"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c r="AM41" s="22"/>
    </row>
    <row r="42" spans="5:39"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9" ht="19.5" customHeight="1" x14ac:dyDescent="0.25">
      <c r="E43" s="99" t="s">
        <v>951</v>
      </c>
      <c r="F43" s="100"/>
      <c r="G43" s="100"/>
      <c r="H43" s="100"/>
      <c r="I43" s="101"/>
      <c r="J43" s="102">
        <v>48</v>
      </c>
      <c r="K43" s="103"/>
      <c r="L43" s="102">
        <v>48</v>
      </c>
      <c r="M43" s="103"/>
      <c r="N43" s="102">
        <v>48</v>
      </c>
      <c r="O43" s="103"/>
      <c r="P43" s="102">
        <v>48</v>
      </c>
      <c r="Q43" s="100"/>
      <c r="R43" s="103"/>
      <c r="S43" s="102">
        <v>48</v>
      </c>
      <c r="T43" s="103"/>
      <c r="U43" s="102">
        <v>48</v>
      </c>
      <c r="V43" s="103"/>
      <c r="W43" s="102">
        <v>48</v>
      </c>
      <c r="X43" s="100"/>
      <c r="Y43" s="100"/>
      <c r="Z43" s="100"/>
      <c r="AA43" s="103"/>
      <c r="AB43" s="18">
        <v>24</v>
      </c>
      <c r="AC43" s="102">
        <v>48</v>
      </c>
      <c r="AD43" s="100"/>
      <c r="AE43" s="103"/>
      <c r="AF43" s="19">
        <v>48</v>
      </c>
      <c r="AL43" s="22"/>
    </row>
    <row r="44" spans="5:39" ht="21" customHeight="1" x14ac:dyDescent="0.25">
      <c r="E44" s="99" t="s">
        <v>85</v>
      </c>
      <c r="F44" s="100"/>
      <c r="G44" s="100"/>
      <c r="H44" s="100"/>
      <c r="I44" s="101"/>
      <c r="J44" s="102">
        <v>24</v>
      </c>
      <c r="K44" s="103"/>
      <c r="L44" s="102">
        <v>24</v>
      </c>
      <c r="M44" s="103"/>
      <c r="N44" s="102">
        <v>24</v>
      </c>
      <c r="O44" s="103"/>
      <c r="P44" s="102">
        <v>24</v>
      </c>
      <c r="Q44" s="100"/>
      <c r="R44" s="103"/>
      <c r="S44" s="102">
        <v>24</v>
      </c>
      <c r="T44" s="103"/>
      <c r="U44" s="102">
        <v>24</v>
      </c>
      <c r="V44" s="103"/>
      <c r="W44" s="102">
        <v>24</v>
      </c>
      <c r="X44" s="100"/>
      <c r="Y44" s="100"/>
      <c r="Z44" s="100"/>
      <c r="AA44" s="103"/>
      <c r="AB44" s="18">
        <v>24</v>
      </c>
      <c r="AC44" s="102">
        <v>24</v>
      </c>
      <c r="AD44" s="100"/>
      <c r="AE44" s="103"/>
      <c r="AF44" s="19">
        <v>24</v>
      </c>
    </row>
    <row r="45" spans="5:39"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9"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9"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9"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rPX0q5p7gS/b2tPQ1IfDW8zA8a12G1RKviNvdj6vH5H/57U0mYKZtKxk/FohOGkleQ7Py9OuUtiRniG4jfICzA==" saltValue="Ya6EKbq4fbBpBSwXF7eHaA==" spinCount="100000" sheet="1" objects="1" scenarios="1"/>
  <mergeCells count="234">
    <mergeCell ref="U43:V43"/>
    <mergeCell ref="W43:AA43"/>
    <mergeCell ref="AC43:AE43"/>
    <mergeCell ref="E44:I44"/>
    <mergeCell ref="J44:K44"/>
    <mergeCell ref="L44:M44"/>
    <mergeCell ref="N44:O44"/>
    <mergeCell ref="P44:R44"/>
    <mergeCell ref="S44:T44"/>
    <mergeCell ref="U44:V44"/>
    <mergeCell ref="W44:AA44"/>
    <mergeCell ref="AC44:AE4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s>
  <hyperlinks>
    <hyperlink ref="E50" location="INDEX!A1" display="Return to Index" xr:uid="{6C550131-9811-4133-BB4F-EEBA331F0B9D}"/>
    <hyperlink ref="E53" location="INDEX!A1" display="Return to Index" xr:uid="{7985F8D5-E7E3-4421-A5F6-B6C81BFB527B}"/>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ATHE - Atherton (66/22kV)</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8"/>
  <dimension ref="A1:AJ53"/>
  <sheetViews>
    <sheetView showGridLines="0" topLeftCell="A20" zoomScaleNormal="10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1363</v>
      </c>
      <c r="J3" s="69"/>
      <c r="K3" s="69"/>
      <c r="L3" s="69"/>
      <c r="M3" s="69"/>
      <c r="N3" s="69"/>
      <c r="O3" s="69"/>
      <c r="P3" s="69"/>
      <c r="Q3" s="69"/>
      <c r="R3" s="69"/>
      <c r="S3" s="69"/>
      <c r="V3" s="71" t="s">
        <v>929</v>
      </c>
      <c r="W3" s="69"/>
      <c r="Y3" s="72" t="s">
        <v>976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977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1364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1365</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11</v>
      </c>
      <c r="K26" s="91"/>
      <c r="L26" s="116">
        <v>11</v>
      </c>
      <c r="M26" s="91"/>
      <c r="N26" s="116">
        <v>11</v>
      </c>
      <c r="O26" s="91"/>
      <c r="P26" s="116">
        <v>11</v>
      </c>
      <c r="Q26" s="67"/>
      <c r="R26" s="91"/>
      <c r="S26" s="116">
        <v>11</v>
      </c>
      <c r="T26" s="91"/>
      <c r="U26" s="116">
        <v>11</v>
      </c>
      <c r="V26" s="91"/>
      <c r="W26" s="116">
        <v>11</v>
      </c>
      <c r="X26" s="67"/>
      <c r="Y26" s="67"/>
      <c r="Z26" s="67"/>
      <c r="AA26" s="91"/>
      <c r="AB26" s="3">
        <v>11</v>
      </c>
      <c r="AC26" s="92">
        <v>11</v>
      </c>
      <c r="AD26" s="67"/>
      <c r="AE26" s="91"/>
      <c r="AF26" s="4">
        <v>11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5.7</v>
      </c>
      <c r="K28" s="91"/>
      <c r="L28" s="116">
        <v>5.8</v>
      </c>
      <c r="M28" s="91"/>
      <c r="N28" s="116">
        <v>5.8</v>
      </c>
      <c r="O28" s="91"/>
      <c r="P28" s="116">
        <v>5.9</v>
      </c>
      <c r="Q28" s="67"/>
      <c r="R28" s="91"/>
      <c r="S28" s="116">
        <v>5.9</v>
      </c>
      <c r="T28" s="91"/>
      <c r="U28" s="116">
        <v>4.2</v>
      </c>
      <c r="V28" s="91"/>
      <c r="W28" s="116">
        <v>4.2</v>
      </c>
      <c r="X28" s="67"/>
      <c r="Y28" s="67"/>
      <c r="Z28" s="67"/>
      <c r="AA28" s="91"/>
      <c r="AB28" s="3">
        <v>4.3</v>
      </c>
      <c r="AC28" s="92">
        <v>4.3</v>
      </c>
      <c r="AD28" s="67"/>
      <c r="AE28" s="91"/>
      <c r="AF28" s="4">
        <v>4.4000000000000004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0.98599999999999999</v>
      </c>
      <c r="K31" s="91"/>
      <c r="L31" s="118">
        <v>0.98599999999999999</v>
      </c>
      <c r="M31" s="91"/>
      <c r="N31" s="118">
        <v>0.98599999999999999</v>
      </c>
      <c r="O31" s="91"/>
      <c r="P31" s="118">
        <v>0.98599999999999999</v>
      </c>
      <c r="Q31" s="67"/>
      <c r="R31" s="91"/>
      <c r="S31" s="118">
        <v>0.98599999999999999</v>
      </c>
      <c r="T31" s="91"/>
      <c r="U31" s="118">
        <v>0.99</v>
      </c>
      <c r="V31" s="91"/>
      <c r="W31" s="118">
        <v>0.99</v>
      </c>
      <c r="X31" s="67"/>
      <c r="Y31" s="67"/>
      <c r="Z31" s="67"/>
      <c r="AA31" s="91"/>
      <c r="AB31" s="7">
        <v>0.99</v>
      </c>
      <c r="AC31" s="96">
        <v>0.99</v>
      </c>
      <c r="AD31" s="67"/>
      <c r="AE31" s="91"/>
      <c r="AF31" s="8">
        <v>0.99</v>
      </c>
    </row>
    <row r="32" spans="4:32" ht="13.15" customHeight="1" x14ac:dyDescent="0.25">
      <c r="E32" s="93" t="s">
        <v>40</v>
      </c>
      <c r="F32" s="67"/>
      <c r="G32" s="67"/>
      <c r="H32" s="67"/>
      <c r="I32" s="94"/>
      <c r="J32" s="116">
        <v>6</v>
      </c>
      <c r="K32" s="91"/>
      <c r="L32" s="116">
        <v>6</v>
      </c>
      <c r="M32" s="91"/>
      <c r="N32" s="116">
        <v>6</v>
      </c>
      <c r="O32" s="91"/>
      <c r="P32" s="116">
        <v>6</v>
      </c>
      <c r="Q32" s="67"/>
      <c r="R32" s="91"/>
      <c r="S32" s="116">
        <v>6</v>
      </c>
      <c r="T32" s="91"/>
      <c r="U32" s="116">
        <v>6</v>
      </c>
      <c r="V32" s="91"/>
      <c r="W32" s="116">
        <v>6</v>
      </c>
      <c r="X32" s="67"/>
      <c r="Y32" s="67"/>
      <c r="Z32" s="67"/>
      <c r="AA32" s="91"/>
      <c r="AB32" s="3">
        <v>6</v>
      </c>
      <c r="AC32" s="92">
        <v>6</v>
      </c>
      <c r="AD32" s="67"/>
      <c r="AE32" s="91"/>
      <c r="AF32" s="4">
        <v>6</v>
      </c>
    </row>
    <row r="33" spans="5:32" ht="13.15" customHeight="1" x14ac:dyDescent="0.25">
      <c r="E33" s="97" t="s">
        <v>44</v>
      </c>
      <c r="F33" s="67"/>
      <c r="G33" s="67"/>
      <c r="H33" s="67"/>
      <c r="I33" s="94"/>
      <c r="J33" s="119">
        <v>5</v>
      </c>
      <c r="K33" s="91"/>
      <c r="L33" s="119">
        <v>5</v>
      </c>
      <c r="M33" s="91"/>
      <c r="N33" s="119">
        <v>5.0999999999999996</v>
      </c>
      <c r="O33" s="91"/>
      <c r="P33" s="119">
        <v>5.2</v>
      </c>
      <c r="Q33" s="67"/>
      <c r="R33" s="91"/>
      <c r="S33" s="119">
        <v>5.2</v>
      </c>
      <c r="T33" s="91"/>
      <c r="U33" s="119">
        <v>3.9</v>
      </c>
      <c r="V33" s="91"/>
      <c r="W33" s="119">
        <v>3.9</v>
      </c>
      <c r="X33" s="67"/>
      <c r="Y33" s="67"/>
      <c r="Z33" s="67"/>
      <c r="AA33" s="91"/>
      <c r="AB33" s="9">
        <v>3.9</v>
      </c>
      <c r="AC33" s="98">
        <v>4</v>
      </c>
      <c r="AD33" s="67"/>
      <c r="AE33" s="91"/>
      <c r="AF33" s="10">
        <v>4.0999999999999996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1368</v>
      </c>
      <c r="K35" s="91"/>
      <c r="L35" s="117" t="s">
        <v>1368</v>
      </c>
      <c r="M35" s="91"/>
      <c r="N35" s="117" t="s">
        <v>1368</v>
      </c>
      <c r="O35" s="91"/>
      <c r="P35" s="117" t="s">
        <v>1368</v>
      </c>
      <c r="Q35" s="67"/>
      <c r="R35" s="91"/>
      <c r="S35" s="117" t="s">
        <v>1368</v>
      </c>
      <c r="T35" s="91"/>
      <c r="U35" s="117" t="s">
        <v>1368</v>
      </c>
      <c r="V35" s="91"/>
      <c r="W35" s="117" t="s">
        <v>1368</v>
      </c>
      <c r="X35" s="67"/>
      <c r="Y35" s="67"/>
      <c r="Z35" s="67"/>
      <c r="AA35" s="91"/>
      <c r="AB35" s="5" t="s">
        <v>1368</v>
      </c>
      <c r="AC35" s="95" t="s">
        <v>1368</v>
      </c>
      <c r="AD35" s="67"/>
      <c r="AE35" s="91"/>
      <c r="AF35" s="6" t="s">
        <v>1368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2</v>
      </c>
      <c r="K39" s="91"/>
      <c r="L39" s="116">
        <v>2</v>
      </c>
      <c r="M39" s="91"/>
      <c r="N39" s="116">
        <v>2</v>
      </c>
      <c r="O39" s="91"/>
      <c r="P39" s="116">
        <v>2</v>
      </c>
      <c r="Q39" s="67"/>
      <c r="R39" s="91"/>
      <c r="S39" s="116">
        <v>2</v>
      </c>
      <c r="T39" s="91"/>
      <c r="U39" s="116">
        <v>2</v>
      </c>
      <c r="V39" s="91"/>
      <c r="W39" s="116">
        <v>2</v>
      </c>
      <c r="X39" s="67"/>
      <c r="Y39" s="67"/>
      <c r="Z39" s="67"/>
      <c r="AA39" s="91"/>
      <c r="AB39" s="3">
        <v>2</v>
      </c>
      <c r="AC39" s="92">
        <v>2</v>
      </c>
      <c r="AD39" s="67"/>
      <c r="AE39" s="91"/>
      <c r="AF39" s="4">
        <v>2</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10</v>
      </c>
      <c r="K43" s="103"/>
      <c r="L43" s="102">
        <v>10</v>
      </c>
      <c r="M43" s="103"/>
      <c r="N43" s="102">
        <v>10</v>
      </c>
      <c r="O43" s="103"/>
      <c r="P43" s="102">
        <v>10</v>
      </c>
      <c r="Q43" s="100"/>
      <c r="R43" s="103"/>
      <c r="S43" s="102">
        <v>10</v>
      </c>
      <c r="T43" s="103"/>
      <c r="U43" s="113">
        <v>10</v>
      </c>
      <c r="V43" s="114"/>
      <c r="W43" s="102">
        <v>10</v>
      </c>
      <c r="X43" s="100"/>
      <c r="Y43" s="100"/>
      <c r="Z43" s="100"/>
      <c r="AA43" s="103"/>
      <c r="AB43" s="18">
        <v>10</v>
      </c>
      <c r="AC43" s="102">
        <v>10</v>
      </c>
      <c r="AD43" s="100"/>
      <c r="AE43" s="103"/>
      <c r="AF43" s="19">
        <v>10</v>
      </c>
    </row>
    <row r="44" spans="5:32" ht="22.5" customHeight="1" x14ac:dyDescent="0.25">
      <c r="E44" s="99" t="s">
        <v>85</v>
      </c>
      <c r="F44" s="100"/>
      <c r="G44" s="100"/>
      <c r="H44" s="100"/>
      <c r="I44" s="101"/>
      <c r="J44" s="102">
        <v>5</v>
      </c>
      <c r="K44" s="103"/>
      <c r="L44" s="102">
        <v>5</v>
      </c>
      <c r="M44" s="103"/>
      <c r="N44" s="102">
        <v>5</v>
      </c>
      <c r="O44" s="103"/>
      <c r="P44" s="102">
        <v>5</v>
      </c>
      <c r="Q44" s="100"/>
      <c r="R44" s="103"/>
      <c r="S44" s="102">
        <v>5</v>
      </c>
      <c r="T44" s="103"/>
      <c r="U44" s="102">
        <v>5</v>
      </c>
      <c r="V44" s="103"/>
      <c r="W44" s="102">
        <v>5</v>
      </c>
      <c r="X44" s="100"/>
      <c r="Y44" s="100"/>
      <c r="Z44" s="100"/>
      <c r="AA44" s="103"/>
      <c r="AB44" s="18">
        <v>5</v>
      </c>
      <c r="AC44" s="102">
        <v>5</v>
      </c>
      <c r="AD44" s="100"/>
      <c r="AE44" s="103"/>
      <c r="AF44" s="19">
        <v>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V5834KaPqueETiZHthB0u/r++dPBwDpVyC9X5SPqz3pZ4XxBJu+KNuPjoCch3aQj07E5s5VJvIugnSckADaeQ==" saltValue="R2nzk8UKr0jw6p7OVrjWu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1E2EB2A-FEAF-4F85-9E61-EF6C6F82B6E9}"/>
    <hyperlink ref="E53" location="INDEX!A1" display="Return to Index" xr:uid="{01143840-563B-4C37-B41F-8B4C0AEF63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FARL - Farleigh (33/11kV)</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9"/>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1369</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1371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28.9</v>
      </c>
      <c r="K26" s="91"/>
      <c r="L26" s="116">
        <v>28.9</v>
      </c>
      <c r="M26" s="91"/>
      <c r="N26" s="116">
        <v>28.9</v>
      </c>
      <c r="O26" s="91"/>
      <c r="P26" s="116">
        <v>28.9</v>
      </c>
      <c r="Q26" s="67"/>
      <c r="R26" s="91"/>
      <c r="S26" s="116">
        <v>28.9</v>
      </c>
      <c r="T26" s="91"/>
      <c r="U26" s="116">
        <v>37.4</v>
      </c>
      <c r="V26" s="91"/>
      <c r="W26" s="116">
        <v>37.4</v>
      </c>
      <c r="X26" s="67"/>
      <c r="Y26" s="67"/>
      <c r="Z26" s="67"/>
      <c r="AA26" s="91"/>
      <c r="AB26" s="3">
        <v>37.4</v>
      </c>
      <c r="AC26" s="92">
        <v>37.4</v>
      </c>
      <c r="AD26" s="67"/>
      <c r="AE26" s="91"/>
      <c r="AF26" s="4">
        <v>37.4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8.4</v>
      </c>
      <c r="K28" s="91"/>
      <c r="L28" s="116">
        <v>8.5</v>
      </c>
      <c r="M28" s="91"/>
      <c r="N28" s="116">
        <v>8.5</v>
      </c>
      <c r="O28" s="91"/>
      <c r="P28" s="116">
        <v>8.6</v>
      </c>
      <c r="Q28" s="67"/>
      <c r="R28" s="91"/>
      <c r="S28" s="116">
        <v>8.6</v>
      </c>
      <c r="T28" s="91"/>
      <c r="U28" s="116">
        <v>7.3</v>
      </c>
      <c r="V28" s="91"/>
      <c r="W28" s="116">
        <v>7.3</v>
      </c>
      <c r="X28" s="67"/>
      <c r="Y28" s="67"/>
      <c r="Z28" s="67"/>
      <c r="AA28" s="91"/>
      <c r="AB28" s="3">
        <v>7.4</v>
      </c>
      <c r="AC28" s="92">
        <v>7.5</v>
      </c>
      <c r="AD28" s="67"/>
      <c r="AE28" s="91"/>
      <c r="AF28" s="4">
        <v>7.6</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0.85</v>
      </c>
      <c r="K31" s="91"/>
      <c r="L31" s="118">
        <v>0.85</v>
      </c>
      <c r="M31" s="91"/>
      <c r="N31" s="118">
        <v>0.85</v>
      </c>
      <c r="O31" s="91"/>
      <c r="P31" s="118">
        <v>0.85</v>
      </c>
      <c r="Q31" s="67"/>
      <c r="R31" s="91"/>
      <c r="S31" s="118">
        <v>0.85</v>
      </c>
      <c r="T31" s="91"/>
      <c r="U31" s="118">
        <v>0.84099999999999997</v>
      </c>
      <c r="V31" s="91"/>
      <c r="W31" s="118">
        <v>0.84099999999999997</v>
      </c>
      <c r="X31" s="67"/>
      <c r="Y31" s="67"/>
      <c r="Z31" s="67"/>
      <c r="AA31" s="91"/>
      <c r="AB31" s="7">
        <v>0.84099999999999997</v>
      </c>
      <c r="AC31" s="96">
        <v>0.84099999999999997</v>
      </c>
      <c r="AD31" s="67"/>
      <c r="AE31" s="91"/>
      <c r="AF31" s="8">
        <v>0.84099999999999997</v>
      </c>
    </row>
    <row r="32" spans="4:32" ht="13.15" customHeight="1" x14ac:dyDescent="0.25">
      <c r="E32" s="93" t="s">
        <v>40</v>
      </c>
      <c r="F32" s="67"/>
      <c r="G32" s="67"/>
      <c r="H32" s="67"/>
      <c r="I32" s="94"/>
      <c r="J32" s="116">
        <v>15.9</v>
      </c>
      <c r="K32" s="91"/>
      <c r="L32" s="116">
        <v>15.9</v>
      </c>
      <c r="M32" s="91"/>
      <c r="N32" s="116">
        <v>15.9</v>
      </c>
      <c r="O32" s="91"/>
      <c r="P32" s="116">
        <v>15.9</v>
      </c>
      <c r="Q32" s="67"/>
      <c r="R32" s="91"/>
      <c r="S32" s="116">
        <v>15.9</v>
      </c>
      <c r="T32" s="91"/>
      <c r="U32" s="116">
        <v>18.7</v>
      </c>
      <c r="V32" s="91"/>
      <c r="W32" s="116">
        <v>18.7</v>
      </c>
      <c r="X32" s="67"/>
      <c r="Y32" s="67"/>
      <c r="Z32" s="67"/>
      <c r="AA32" s="91"/>
      <c r="AB32" s="3">
        <v>18.7</v>
      </c>
      <c r="AC32" s="92">
        <v>18.7</v>
      </c>
      <c r="AD32" s="67"/>
      <c r="AE32" s="91"/>
      <c r="AF32" s="4">
        <v>18.7</v>
      </c>
    </row>
    <row r="33" spans="5:32" ht="13.15" customHeight="1" x14ac:dyDescent="0.25">
      <c r="E33" s="97" t="s">
        <v>44</v>
      </c>
      <c r="F33" s="67"/>
      <c r="G33" s="67"/>
      <c r="H33" s="67"/>
      <c r="I33" s="94"/>
      <c r="J33" s="119">
        <v>7.7</v>
      </c>
      <c r="K33" s="91"/>
      <c r="L33" s="119">
        <v>7.8</v>
      </c>
      <c r="M33" s="91"/>
      <c r="N33" s="119">
        <v>7.8</v>
      </c>
      <c r="O33" s="91"/>
      <c r="P33" s="119">
        <v>7.9</v>
      </c>
      <c r="Q33" s="67"/>
      <c r="R33" s="91"/>
      <c r="S33" s="119">
        <v>7.9</v>
      </c>
      <c r="T33" s="91"/>
      <c r="U33" s="119">
        <v>6.5</v>
      </c>
      <c r="V33" s="91"/>
      <c r="W33" s="119">
        <v>6.5</v>
      </c>
      <c r="X33" s="67"/>
      <c r="Y33" s="67"/>
      <c r="Z33" s="67"/>
      <c r="AA33" s="91"/>
      <c r="AB33" s="9">
        <v>6.6</v>
      </c>
      <c r="AC33" s="98">
        <v>6.7</v>
      </c>
      <c r="AD33" s="67"/>
      <c r="AE33" s="91"/>
      <c r="AF33" s="10">
        <v>6.7</v>
      </c>
    </row>
    <row r="34" spans="5:32" ht="20.25" customHeight="1" x14ac:dyDescent="0.25">
      <c r="E34" s="93" t="s">
        <v>948</v>
      </c>
      <c r="F34" s="67"/>
      <c r="G34" s="67"/>
      <c r="H34" s="67"/>
      <c r="I34" s="94"/>
      <c r="J34" s="117">
        <v>0.4</v>
      </c>
      <c r="K34" s="91"/>
      <c r="L34" s="117">
        <v>0.4</v>
      </c>
      <c r="M34" s="91"/>
      <c r="N34" s="117">
        <v>0.4</v>
      </c>
      <c r="O34" s="91"/>
      <c r="P34" s="117">
        <v>0.4</v>
      </c>
      <c r="Q34" s="67"/>
      <c r="R34" s="91"/>
      <c r="S34" s="117">
        <v>0.4</v>
      </c>
      <c r="T34" s="91"/>
      <c r="U34" s="117">
        <v>0.3</v>
      </c>
      <c r="V34" s="91"/>
      <c r="W34" s="117">
        <v>0.3</v>
      </c>
      <c r="X34" s="67"/>
      <c r="Y34" s="67"/>
      <c r="Z34" s="67"/>
      <c r="AA34" s="91"/>
      <c r="AB34" s="5">
        <v>0.3</v>
      </c>
      <c r="AC34" s="95">
        <v>0.3</v>
      </c>
      <c r="AD34" s="67"/>
      <c r="AE34" s="91"/>
      <c r="AF34" s="6">
        <v>0.3</v>
      </c>
    </row>
    <row r="35" spans="5:32" ht="20.25" customHeight="1" x14ac:dyDescent="0.25">
      <c r="E35" s="93" t="s">
        <v>949</v>
      </c>
      <c r="F35" s="67"/>
      <c r="G35" s="67"/>
      <c r="H35" s="67"/>
      <c r="I35" s="94"/>
      <c r="J35" s="117" t="s">
        <v>1027</v>
      </c>
      <c r="K35" s="91"/>
      <c r="L35" s="117" t="s">
        <v>1027</v>
      </c>
      <c r="M35" s="91"/>
      <c r="N35" s="117" t="s">
        <v>1027</v>
      </c>
      <c r="O35" s="91"/>
      <c r="P35" s="117" t="s">
        <v>1027</v>
      </c>
      <c r="Q35" s="67"/>
      <c r="R35" s="91"/>
      <c r="S35" s="117" t="s">
        <v>1027</v>
      </c>
      <c r="T35" s="91"/>
      <c r="U35" s="117" t="s">
        <v>1027</v>
      </c>
      <c r="V35" s="91"/>
      <c r="W35" s="117" t="s">
        <v>1027</v>
      </c>
      <c r="X35" s="67"/>
      <c r="Y35" s="67"/>
      <c r="Z35" s="67"/>
      <c r="AA35" s="91"/>
      <c r="AB35" s="5" t="s">
        <v>1027</v>
      </c>
      <c r="AC35" s="95" t="s">
        <v>1027</v>
      </c>
      <c r="AD35" s="67"/>
      <c r="AE35" s="91"/>
      <c r="AF35" s="6" t="s">
        <v>1027</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20</v>
      </c>
      <c r="K43" s="103"/>
      <c r="L43" s="102">
        <v>20</v>
      </c>
      <c r="M43" s="103"/>
      <c r="N43" s="102">
        <v>20</v>
      </c>
      <c r="O43" s="103"/>
      <c r="P43" s="102">
        <v>20</v>
      </c>
      <c r="Q43" s="100"/>
      <c r="R43" s="103"/>
      <c r="S43" s="102">
        <v>20</v>
      </c>
      <c r="T43" s="103"/>
      <c r="U43" s="113">
        <v>20</v>
      </c>
      <c r="V43" s="114"/>
      <c r="W43" s="102">
        <v>20</v>
      </c>
      <c r="X43" s="100"/>
      <c r="Y43" s="100"/>
      <c r="Z43" s="100"/>
      <c r="AA43" s="103"/>
      <c r="AB43" s="18">
        <v>20</v>
      </c>
      <c r="AC43" s="102">
        <v>20</v>
      </c>
      <c r="AD43" s="100"/>
      <c r="AE43" s="103"/>
      <c r="AF43" s="19">
        <v>20</v>
      </c>
    </row>
    <row r="44" spans="5:32" ht="22.5" customHeight="1" x14ac:dyDescent="0.25">
      <c r="E44" s="99" t="s">
        <v>85</v>
      </c>
      <c r="F44" s="100"/>
      <c r="G44" s="100"/>
      <c r="H44" s="100"/>
      <c r="I44" s="101"/>
      <c r="J44" s="102">
        <v>10</v>
      </c>
      <c r="K44" s="103"/>
      <c r="L44" s="102">
        <v>10</v>
      </c>
      <c r="M44" s="103"/>
      <c r="N44" s="102">
        <v>10</v>
      </c>
      <c r="O44" s="103"/>
      <c r="P44" s="102">
        <v>10</v>
      </c>
      <c r="Q44" s="100"/>
      <c r="R44" s="103"/>
      <c r="S44" s="102">
        <v>10</v>
      </c>
      <c r="T44" s="103"/>
      <c r="U44" s="102">
        <v>10</v>
      </c>
      <c r="V44" s="103"/>
      <c r="W44" s="102">
        <v>10</v>
      </c>
      <c r="X44" s="100"/>
      <c r="Y44" s="100"/>
      <c r="Z44" s="100"/>
      <c r="AA44" s="103"/>
      <c r="AB44" s="18">
        <v>10</v>
      </c>
      <c r="AC44" s="102">
        <v>10</v>
      </c>
      <c r="AD44" s="100"/>
      <c r="AE44" s="103"/>
      <c r="AF44" s="19">
        <v>10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UUHzXcUJh17PySOD6wIgJy9c5EYtWaU5xr/XVqltmS+H0m2PBdExL+gtFcOY5NaW/fqumjvfCsNW43BsyxJDUQ==" saltValue="4uSJSBCweOwUtSy3fIR6/Q=="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49266CE1-2050-4B0A-A143-B41F3998A188}"/>
    <hyperlink ref="E53" location="INDEX!A1" display="Return to Index" xr:uid="{20986E37-3243-4D9F-A7EF-BC2B8747F7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FARN - Farnsfield (66/11kV)</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1"/>
  <dimension ref="A1:AJ53"/>
  <sheetViews>
    <sheetView showGridLines="0" topLeftCell="A13" zoomScaleNormal="100"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1372</v>
      </c>
      <c r="J3" s="69"/>
      <c r="K3" s="69"/>
      <c r="L3" s="69"/>
      <c r="M3" s="69"/>
      <c r="N3" s="69"/>
      <c r="O3" s="69"/>
      <c r="P3" s="69"/>
      <c r="Q3" s="69"/>
      <c r="R3" s="69"/>
      <c r="S3" s="69"/>
      <c r="V3" s="71" t="s">
        <v>929</v>
      </c>
      <c r="W3" s="69"/>
      <c r="Y3" s="72" t="s">
        <v>1039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932</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1373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1088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48</v>
      </c>
      <c r="K26" s="91"/>
      <c r="L26" s="116">
        <v>48</v>
      </c>
      <c r="M26" s="91"/>
      <c r="N26" s="116">
        <v>48</v>
      </c>
      <c r="O26" s="91"/>
      <c r="P26" s="116">
        <v>48</v>
      </c>
      <c r="Q26" s="67"/>
      <c r="R26" s="91"/>
      <c r="S26" s="116">
        <v>48</v>
      </c>
      <c r="T26" s="91"/>
      <c r="U26" s="116">
        <v>48</v>
      </c>
      <c r="V26" s="91"/>
      <c r="W26" s="116">
        <v>48</v>
      </c>
      <c r="X26" s="67"/>
      <c r="Y26" s="67"/>
      <c r="Z26" s="67"/>
      <c r="AA26" s="91"/>
      <c r="AB26" s="3">
        <v>48</v>
      </c>
      <c r="AC26" s="92">
        <v>48</v>
      </c>
      <c r="AD26" s="67"/>
      <c r="AE26" s="91"/>
      <c r="AF26" s="4">
        <v>48</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23.9</v>
      </c>
      <c r="K28" s="91"/>
      <c r="L28" s="116">
        <v>24.2</v>
      </c>
      <c r="M28" s="91"/>
      <c r="N28" s="116">
        <v>24.4</v>
      </c>
      <c r="O28" s="91"/>
      <c r="P28" s="116">
        <v>24.6</v>
      </c>
      <c r="Q28" s="67"/>
      <c r="R28" s="91"/>
      <c r="S28" s="116">
        <v>24.7</v>
      </c>
      <c r="T28" s="91"/>
      <c r="U28" s="116">
        <v>13.4</v>
      </c>
      <c r="V28" s="91"/>
      <c r="W28" s="116">
        <v>13.4</v>
      </c>
      <c r="X28" s="67"/>
      <c r="Y28" s="67"/>
      <c r="Z28" s="67"/>
      <c r="AA28" s="91"/>
      <c r="AB28" s="3">
        <v>13.6</v>
      </c>
      <c r="AC28" s="92">
        <v>13.7</v>
      </c>
      <c r="AD28" s="67"/>
      <c r="AE28" s="91"/>
      <c r="AF28" s="4">
        <v>13.9</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0.98699999999999999</v>
      </c>
      <c r="K31" s="91"/>
      <c r="L31" s="118">
        <v>0.98699999999999999</v>
      </c>
      <c r="M31" s="91"/>
      <c r="N31" s="118">
        <v>0.98699999999999999</v>
      </c>
      <c r="O31" s="91"/>
      <c r="P31" s="118">
        <v>0.98699999999999999</v>
      </c>
      <c r="Q31" s="67"/>
      <c r="R31" s="91"/>
      <c r="S31" s="118">
        <v>0.98699999999999999</v>
      </c>
      <c r="T31" s="91"/>
      <c r="U31" s="118">
        <v>0.999</v>
      </c>
      <c r="V31" s="91"/>
      <c r="W31" s="118">
        <v>0.999</v>
      </c>
      <c r="X31" s="67"/>
      <c r="Y31" s="67"/>
      <c r="Z31" s="67"/>
      <c r="AA31" s="91"/>
      <c r="AB31" s="7">
        <v>0.999</v>
      </c>
      <c r="AC31" s="96">
        <v>0.999</v>
      </c>
      <c r="AD31" s="67"/>
      <c r="AE31" s="91"/>
      <c r="AF31" s="8">
        <v>0.999</v>
      </c>
    </row>
    <row r="32" spans="4:32" ht="13.15" customHeight="1" x14ac:dyDescent="0.25">
      <c r="E32" s="93" t="s">
        <v>40</v>
      </c>
      <c r="F32" s="67"/>
      <c r="G32" s="67"/>
      <c r="H32" s="67"/>
      <c r="I32" s="94"/>
      <c r="J32" s="116">
        <v>24</v>
      </c>
      <c r="K32" s="91"/>
      <c r="L32" s="116">
        <v>24</v>
      </c>
      <c r="M32" s="91"/>
      <c r="N32" s="116">
        <v>24</v>
      </c>
      <c r="O32" s="91"/>
      <c r="P32" s="116">
        <v>24</v>
      </c>
      <c r="Q32" s="67"/>
      <c r="R32" s="91"/>
      <c r="S32" s="116">
        <v>24</v>
      </c>
      <c r="T32" s="91"/>
      <c r="U32" s="116">
        <v>24</v>
      </c>
      <c r="V32" s="91"/>
      <c r="W32" s="116">
        <v>24</v>
      </c>
      <c r="X32" s="67"/>
      <c r="Y32" s="67"/>
      <c r="Z32" s="67"/>
      <c r="AA32" s="91"/>
      <c r="AB32" s="3">
        <v>24</v>
      </c>
      <c r="AC32" s="92">
        <v>24</v>
      </c>
      <c r="AD32" s="67"/>
      <c r="AE32" s="91"/>
      <c r="AF32" s="4">
        <v>24</v>
      </c>
    </row>
    <row r="33" spans="5:32" ht="13.15" customHeight="1" x14ac:dyDescent="0.25">
      <c r="E33" s="97" t="s">
        <v>44</v>
      </c>
      <c r="F33" s="67"/>
      <c r="G33" s="67"/>
      <c r="H33" s="67"/>
      <c r="I33" s="94"/>
      <c r="J33" s="119">
        <v>21.3</v>
      </c>
      <c r="K33" s="91"/>
      <c r="L33" s="119">
        <v>21.5</v>
      </c>
      <c r="M33" s="91"/>
      <c r="N33" s="119">
        <v>21.7</v>
      </c>
      <c r="O33" s="91"/>
      <c r="P33" s="119">
        <v>21.9</v>
      </c>
      <c r="Q33" s="67"/>
      <c r="R33" s="91"/>
      <c r="S33" s="119">
        <v>22</v>
      </c>
      <c r="T33" s="91"/>
      <c r="U33" s="119">
        <v>12.7</v>
      </c>
      <c r="V33" s="91"/>
      <c r="W33" s="119">
        <v>12.8</v>
      </c>
      <c r="X33" s="67"/>
      <c r="Y33" s="67"/>
      <c r="Z33" s="67"/>
      <c r="AA33" s="91"/>
      <c r="AB33" s="9">
        <v>12.9</v>
      </c>
      <c r="AC33" s="98">
        <v>13</v>
      </c>
      <c r="AD33" s="67"/>
      <c r="AE33" s="91"/>
      <c r="AF33" s="10">
        <v>13.2</v>
      </c>
    </row>
    <row r="34" spans="5:32" ht="20.25" customHeight="1" x14ac:dyDescent="0.25">
      <c r="E34" s="93" t="s">
        <v>948</v>
      </c>
      <c r="F34" s="67"/>
      <c r="G34" s="67"/>
      <c r="H34" s="67"/>
      <c r="I34" s="94"/>
      <c r="J34" s="117">
        <v>1.1000000000000001</v>
      </c>
      <c r="K34" s="91"/>
      <c r="L34" s="117">
        <v>1.1000000000000001</v>
      </c>
      <c r="M34" s="91"/>
      <c r="N34" s="117">
        <v>1.1000000000000001</v>
      </c>
      <c r="O34" s="91"/>
      <c r="P34" s="117">
        <v>1.1000000000000001</v>
      </c>
      <c r="Q34" s="67"/>
      <c r="R34" s="91"/>
      <c r="S34" s="117">
        <v>1.1000000000000001</v>
      </c>
      <c r="T34" s="91"/>
      <c r="U34" s="117">
        <v>0.6</v>
      </c>
      <c r="V34" s="91"/>
      <c r="W34" s="117">
        <v>0.6</v>
      </c>
      <c r="X34" s="67"/>
      <c r="Y34" s="67"/>
      <c r="Z34" s="67"/>
      <c r="AA34" s="91"/>
      <c r="AB34" s="5">
        <v>0.6</v>
      </c>
      <c r="AC34" s="95">
        <v>0.7</v>
      </c>
      <c r="AD34" s="67"/>
      <c r="AE34" s="91"/>
      <c r="AF34" s="6">
        <v>0.7</v>
      </c>
    </row>
    <row r="35" spans="5:32" ht="20.25" customHeight="1" x14ac:dyDescent="0.25">
      <c r="E35" s="93" t="s">
        <v>949</v>
      </c>
      <c r="F35" s="67"/>
      <c r="G35" s="67"/>
      <c r="H35" s="67"/>
      <c r="I35" s="94"/>
      <c r="J35" s="117" t="s">
        <v>1008</v>
      </c>
      <c r="K35" s="91"/>
      <c r="L35" s="117" t="s">
        <v>1008</v>
      </c>
      <c r="M35" s="91"/>
      <c r="N35" s="117" t="s">
        <v>1008</v>
      </c>
      <c r="O35" s="91"/>
      <c r="P35" s="117" t="s">
        <v>1008</v>
      </c>
      <c r="Q35" s="67"/>
      <c r="R35" s="91"/>
      <c r="S35" s="117" t="s">
        <v>1008</v>
      </c>
      <c r="T35" s="91"/>
      <c r="U35" s="117" t="s">
        <v>1008</v>
      </c>
      <c r="V35" s="91"/>
      <c r="W35" s="117" t="s">
        <v>1008</v>
      </c>
      <c r="X35" s="67"/>
      <c r="Y35" s="67"/>
      <c r="Z35" s="67"/>
      <c r="AA35" s="91"/>
      <c r="AB35" s="5" t="s">
        <v>1008</v>
      </c>
      <c r="AC35" s="95" t="s">
        <v>1008</v>
      </c>
      <c r="AD35" s="67"/>
      <c r="AE35" s="91"/>
      <c r="AF35" s="6" t="s">
        <v>1008</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30</v>
      </c>
      <c r="K43" s="103"/>
      <c r="L43" s="102">
        <v>30</v>
      </c>
      <c r="M43" s="103"/>
      <c r="N43" s="102">
        <v>30</v>
      </c>
      <c r="O43" s="103"/>
      <c r="P43" s="102">
        <v>30</v>
      </c>
      <c r="Q43" s="100"/>
      <c r="R43" s="103"/>
      <c r="S43" s="102">
        <v>30</v>
      </c>
      <c r="T43" s="103"/>
      <c r="U43" s="113">
        <v>30</v>
      </c>
      <c r="V43" s="114"/>
      <c r="W43" s="102">
        <v>30</v>
      </c>
      <c r="X43" s="100"/>
      <c r="Y43" s="100"/>
      <c r="Z43" s="100"/>
      <c r="AA43" s="103"/>
      <c r="AB43" s="18">
        <v>30</v>
      </c>
      <c r="AC43" s="102">
        <v>30</v>
      </c>
      <c r="AD43" s="100"/>
      <c r="AE43" s="103"/>
      <c r="AF43" s="19">
        <v>30</v>
      </c>
    </row>
    <row r="44" spans="5:32" ht="22.5" customHeight="1" x14ac:dyDescent="0.25">
      <c r="E44" s="99" t="s">
        <v>85</v>
      </c>
      <c r="F44" s="100"/>
      <c r="G44" s="100"/>
      <c r="H44" s="100"/>
      <c r="I44" s="101"/>
      <c r="J44" s="102">
        <v>15</v>
      </c>
      <c r="K44" s="103"/>
      <c r="L44" s="102">
        <v>15</v>
      </c>
      <c r="M44" s="103"/>
      <c r="N44" s="102">
        <v>15</v>
      </c>
      <c r="O44" s="103"/>
      <c r="P44" s="102">
        <v>15</v>
      </c>
      <c r="Q44" s="100"/>
      <c r="R44" s="103"/>
      <c r="S44" s="102">
        <v>15</v>
      </c>
      <c r="T44" s="103"/>
      <c r="U44" s="102">
        <v>15</v>
      </c>
      <c r="V44" s="103"/>
      <c r="W44" s="102">
        <v>15</v>
      </c>
      <c r="X44" s="100"/>
      <c r="Y44" s="100"/>
      <c r="Z44" s="100"/>
      <c r="AA44" s="103"/>
      <c r="AB44" s="18">
        <v>15</v>
      </c>
      <c r="AC44" s="102">
        <v>15</v>
      </c>
      <c r="AD44" s="100"/>
      <c r="AE44" s="103"/>
      <c r="AF44" s="19">
        <v>15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Td8Atiwax8nmkX1ziSHyo1kjqWmIp4CcPPtc722Li+TcEgistpcEby0QhU8nLEtrWsYlf6pNNHLbK1inPXOcsg==" saltValue="11flprMl02yUFbI8OHR8G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2FEC7800-3C64-4911-9CBC-E256E9FCFF4A}"/>
    <hyperlink ref="E53" location="INDEX!A1" display="Return to Index" xr:uid="{443E23DD-5D0E-4EB4-9350-237B4EB9F5B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FREN - Frenchville (66/11kV)</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3"/>
  <dimension ref="A1:AJ53"/>
  <sheetViews>
    <sheetView showGridLines="0" topLeftCell="A16" workbookViewId="0">
      <selection activeCell="AO37" sqref="AO3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1375</v>
      </c>
      <c r="J3" s="69"/>
      <c r="K3" s="69"/>
      <c r="L3" s="69"/>
      <c r="M3" s="69"/>
      <c r="N3" s="69"/>
      <c r="O3" s="69"/>
      <c r="P3" s="69"/>
      <c r="Q3" s="69"/>
      <c r="R3" s="69"/>
      <c r="S3" s="69"/>
      <c r="V3" s="71" t="s">
        <v>929</v>
      </c>
      <c r="W3" s="69"/>
      <c r="Y3" s="72" t="s">
        <v>956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1376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1377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53.8</v>
      </c>
      <c r="K26" s="91"/>
      <c r="L26" s="116">
        <v>53.8</v>
      </c>
      <c r="M26" s="91"/>
      <c r="N26" s="116">
        <v>53.8</v>
      </c>
      <c r="O26" s="91"/>
      <c r="P26" s="116">
        <v>53.8</v>
      </c>
      <c r="Q26" s="67"/>
      <c r="R26" s="91"/>
      <c r="S26" s="116">
        <v>53.8</v>
      </c>
      <c r="T26" s="91"/>
      <c r="U26" s="116">
        <v>54</v>
      </c>
      <c r="V26" s="91"/>
      <c r="W26" s="116">
        <v>54</v>
      </c>
      <c r="X26" s="67"/>
      <c r="Y26" s="67"/>
      <c r="Z26" s="67"/>
      <c r="AA26" s="91"/>
      <c r="AB26" s="3">
        <v>54</v>
      </c>
      <c r="AC26" s="92">
        <v>54</v>
      </c>
      <c r="AD26" s="67"/>
      <c r="AE26" s="91"/>
      <c r="AF26" s="4">
        <v>54</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33.1</v>
      </c>
      <c r="K28" s="91"/>
      <c r="L28" s="116">
        <v>33.299999999999997</v>
      </c>
      <c r="M28" s="91"/>
      <c r="N28" s="116">
        <v>33.5</v>
      </c>
      <c r="O28" s="91"/>
      <c r="P28" s="116">
        <v>33.700000000000003</v>
      </c>
      <c r="Q28" s="67"/>
      <c r="R28" s="91"/>
      <c r="S28" s="116">
        <v>33.700000000000003</v>
      </c>
      <c r="T28" s="91"/>
      <c r="U28" s="116">
        <v>20.3</v>
      </c>
      <c r="V28" s="91"/>
      <c r="W28" s="116">
        <v>20.399999999999999</v>
      </c>
      <c r="X28" s="67"/>
      <c r="Y28" s="67"/>
      <c r="Z28" s="67"/>
      <c r="AA28" s="91"/>
      <c r="AB28" s="3">
        <v>20.5</v>
      </c>
      <c r="AC28" s="92">
        <v>20.7</v>
      </c>
      <c r="AD28" s="67"/>
      <c r="AE28" s="91"/>
      <c r="AF28" s="4">
        <v>20.8</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0.95899999999999996</v>
      </c>
      <c r="K31" s="91"/>
      <c r="L31" s="118">
        <v>0.95899999999999996</v>
      </c>
      <c r="M31" s="91"/>
      <c r="N31" s="118">
        <v>0.95899999999999996</v>
      </c>
      <c r="O31" s="91"/>
      <c r="P31" s="118">
        <v>0.95899999999999996</v>
      </c>
      <c r="Q31" s="67"/>
      <c r="R31" s="91"/>
      <c r="S31" s="118">
        <v>0.95899999999999996</v>
      </c>
      <c r="T31" s="91"/>
      <c r="U31" s="118">
        <v>0.95</v>
      </c>
      <c r="V31" s="91"/>
      <c r="W31" s="118">
        <v>0.95</v>
      </c>
      <c r="X31" s="67"/>
      <c r="Y31" s="67"/>
      <c r="Z31" s="67"/>
      <c r="AA31" s="91"/>
      <c r="AB31" s="7">
        <v>0.95</v>
      </c>
      <c r="AC31" s="96">
        <v>0.95</v>
      </c>
      <c r="AD31" s="67"/>
      <c r="AE31" s="91"/>
      <c r="AF31" s="8">
        <v>0.95</v>
      </c>
    </row>
    <row r="32" spans="4:32" ht="13.15" customHeight="1" x14ac:dyDescent="0.25">
      <c r="E32" s="93" t="s">
        <v>40</v>
      </c>
      <c r="F32" s="67"/>
      <c r="G32" s="67"/>
      <c r="H32" s="67"/>
      <c r="I32" s="94"/>
      <c r="J32" s="116">
        <v>29.8</v>
      </c>
      <c r="K32" s="91"/>
      <c r="L32" s="116">
        <v>29.8</v>
      </c>
      <c r="M32" s="91"/>
      <c r="N32" s="116">
        <v>29.8</v>
      </c>
      <c r="O32" s="91"/>
      <c r="P32" s="116">
        <v>29.8</v>
      </c>
      <c r="Q32" s="67"/>
      <c r="R32" s="91"/>
      <c r="S32" s="116">
        <v>29.8</v>
      </c>
      <c r="T32" s="91"/>
      <c r="U32" s="116">
        <v>30.8</v>
      </c>
      <c r="V32" s="91"/>
      <c r="W32" s="116">
        <v>30.8</v>
      </c>
      <c r="X32" s="67"/>
      <c r="Y32" s="67"/>
      <c r="Z32" s="67"/>
      <c r="AA32" s="91"/>
      <c r="AB32" s="3">
        <v>30.8</v>
      </c>
      <c r="AC32" s="92">
        <v>30.8</v>
      </c>
      <c r="AD32" s="67"/>
      <c r="AE32" s="91"/>
      <c r="AF32" s="4">
        <v>30.8</v>
      </c>
    </row>
    <row r="33" spans="5:32" ht="13.15" customHeight="1" x14ac:dyDescent="0.25">
      <c r="E33" s="97" t="s">
        <v>44</v>
      </c>
      <c r="F33" s="67"/>
      <c r="G33" s="67"/>
      <c r="H33" s="67"/>
      <c r="I33" s="94"/>
      <c r="J33" s="119">
        <v>29.6</v>
      </c>
      <c r="K33" s="91"/>
      <c r="L33" s="119">
        <v>29.9</v>
      </c>
      <c r="M33" s="91"/>
      <c r="N33" s="119">
        <v>30</v>
      </c>
      <c r="O33" s="91"/>
      <c r="P33" s="119">
        <v>30.2</v>
      </c>
      <c r="Q33" s="67"/>
      <c r="R33" s="91"/>
      <c r="S33" s="119">
        <v>30.2</v>
      </c>
      <c r="T33" s="91"/>
      <c r="U33" s="119">
        <v>19.2</v>
      </c>
      <c r="V33" s="91"/>
      <c r="W33" s="119">
        <v>19.2</v>
      </c>
      <c r="X33" s="67"/>
      <c r="Y33" s="67"/>
      <c r="Z33" s="67"/>
      <c r="AA33" s="91"/>
      <c r="AB33" s="9">
        <v>19.399999999999999</v>
      </c>
      <c r="AC33" s="98">
        <v>19.5</v>
      </c>
      <c r="AD33" s="67"/>
      <c r="AE33" s="91"/>
      <c r="AF33" s="10">
        <v>19.600000000000001</v>
      </c>
    </row>
    <row r="34" spans="5:32" ht="20.25" customHeight="1" x14ac:dyDescent="0.25">
      <c r="E34" s="93" t="s">
        <v>948</v>
      </c>
      <c r="F34" s="67"/>
      <c r="G34" s="67"/>
      <c r="H34" s="67"/>
      <c r="I34" s="94"/>
      <c r="J34" s="117">
        <v>1.5</v>
      </c>
      <c r="K34" s="91"/>
      <c r="L34" s="117">
        <v>1.5</v>
      </c>
      <c r="M34" s="91"/>
      <c r="N34" s="117">
        <v>1.5</v>
      </c>
      <c r="O34" s="91"/>
      <c r="P34" s="117">
        <v>1.5</v>
      </c>
      <c r="Q34" s="67"/>
      <c r="R34" s="91"/>
      <c r="S34" s="117">
        <v>1.5</v>
      </c>
      <c r="T34" s="91"/>
      <c r="U34" s="117">
        <v>1</v>
      </c>
      <c r="V34" s="91"/>
      <c r="W34" s="117">
        <v>1</v>
      </c>
      <c r="X34" s="67"/>
      <c r="Y34" s="67"/>
      <c r="Z34" s="67"/>
      <c r="AA34" s="91"/>
      <c r="AB34" s="5">
        <v>1</v>
      </c>
      <c r="AC34" s="95">
        <v>1</v>
      </c>
      <c r="AD34" s="67"/>
      <c r="AE34" s="91"/>
      <c r="AF34" s="6">
        <v>1</v>
      </c>
    </row>
    <row r="35" spans="5:32" ht="20.25" customHeight="1" x14ac:dyDescent="0.25">
      <c r="E35" s="93" t="s">
        <v>949</v>
      </c>
      <c r="F35" s="67"/>
      <c r="G35" s="67"/>
      <c r="H35" s="67"/>
      <c r="I35" s="94"/>
      <c r="J35" s="117" t="s">
        <v>1181</v>
      </c>
      <c r="K35" s="91"/>
      <c r="L35" s="117" t="s">
        <v>1181</v>
      </c>
      <c r="M35" s="91"/>
      <c r="N35" s="117" t="s">
        <v>1181</v>
      </c>
      <c r="O35" s="91"/>
      <c r="P35" s="117" t="s">
        <v>1181</v>
      </c>
      <c r="Q35" s="67"/>
      <c r="R35" s="91"/>
      <c r="S35" s="117" t="s">
        <v>1181</v>
      </c>
      <c r="T35" s="91"/>
      <c r="U35" s="117" t="s">
        <v>1181</v>
      </c>
      <c r="V35" s="91"/>
      <c r="W35" s="117" t="s">
        <v>1181</v>
      </c>
      <c r="X35" s="67"/>
      <c r="Y35" s="67"/>
      <c r="Z35" s="67"/>
      <c r="AA35" s="91"/>
      <c r="AB35" s="5" t="s">
        <v>1181</v>
      </c>
      <c r="AC35" s="95" t="s">
        <v>1181</v>
      </c>
      <c r="AD35" s="67"/>
      <c r="AE35" s="91"/>
      <c r="AF35" s="6" t="s">
        <v>1181</v>
      </c>
    </row>
    <row r="36" spans="5:32" ht="13.15" customHeight="1" x14ac:dyDescent="0.25">
      <c r="E36" s="93" t="s">
        <v>56</v>
      </c>
      <c r="F36" s="67"/>
      <c r="G36" s="67"/>
      <c r="H36" s="67"/>
      <c r="I36" s="94"/>
      <c r="J36" s="117"/>
      <c r="K36" s="91"/>
      <c r="L36" s="116">
        <v>0.1</v>
      </c>
      <c r="M36" s="91"/>
      <c r="N36" s="116">
        <v>0.2</v>
      </c>
      <c r="O36" s="91"/>
      <c r="P36" s="116">
        <v>0.4</v>
      </c>
      <c r="Q36" s="67"/>
      <c r="R36" s="91"/>
      <c r="S36" s="116">
        <v>0.4</v>
      </c>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11.8</v>
      </c>
      <c r="K39" s="91"/>
      <c r="L39" s="116">
        <v>11.8</v>
      </c>
      <c r="M39" s="91"/>
      <c r="N39" s="116">
        <v>11.8</v>
      </c>
      <c r="O39" s="91"/>
      <c r="P39" s="116">
        <v>11.8</v>
      </c>
      <c r="Q39" s="67"/>
      <c r="R39" s="91"/>
      <c r="S39" s="116">
        <v>11.8</v>
      </c>
      <c r="T39" s="91"/>
      <c r="U39" s="116">
        <v>11.8</v>
      </c>
      <c r="V39" s="91"/>
      <c r="W39" s="116">
        <v>11.8</v>
      </c>
      <c r="X39" s="67"/>
      <c r="Y39" s="67"/>
      <c r="Z39" s="67"/>
      <c r="AA39" s="91"/>
      <c r="AB39" s="3">
        <v>11.8</v>
      </c>
      <c r="AC39" s="92">
        <v>11.8</v>
      </c>
      <c r="AD39" s="67"/>
      <c r="AE39" s="91"/>
      <c r="AF39" s="4">
        <v>11.8</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6</v>
      </c>
      <c r="K42" s="91"/>
      <c r="L42" s="116">
        <v>6</v>
      </c>
      <c r="M42" s="91"/>
      <c r="N42" s="116">
        <v>6</v>
      </c>
      <c r="O42" s="91"/>
      <c r="P42" s="116">
        <v>6</v>
      </c>
      <c r="Q42" s="67"/>
      <c r="R42" s="91"/>
      <c r="S42" s="116">
        <v>6</v>
      </c>
      <c r="T42" s="91"/>
      <c r="U42" s="116">
        <v>6</v>
      </c>
      <c r="V42" s="91"/>
      <c r="W42" s="116">
        <v>6</v>
      </c>
      <c r="X42" s="67"/>
      <c r="Y42" s="67"/>
      <c r="Z42" s="67"/>
      <c r="AA42" s="91"/>
      <c r="AB42" s="3">
        <v>6</v>
      </c>
      <c r="AC42" s="92">
        <v>6</v>
      </c>
      <c r="AD42" s="67"/>
      <c r="AE42" s="91"/>
      <c r="AF42" s="4">
        <v>6</v>
      </c>
    </row>
    <row r="43" spans="5:32" ht="20.25" customHeight="1" x14ac:dyDescent="0.25">
      <c r="E43" s="99" t="s">
        <v>951</v>
      </c>
      <c r="F43" s="100"/>
      <c r="G43" s="100"/>
      <c r="H43" s="100"/>
      <c r="I43" s="101"/>
      <c r="J43" s="120">
        <v>42</v>
      </c>
      <c r="K43" s="121"/>
      <c r="L43" s="120">
        <v>42</v>
      </c>
      <c r="M43" s="121"/>
      <c r="N43" s="120">
        <v>42</v>
      </c>
      <c r="O43" s="121"/>
      <c r="P43" s="120">
        <v>42</v>
      </c>
      <c r="Q43" s="122"/>
      <c r="R43" s="121"/>
      <c r="S43" s="120">
        <v>42</v>
      </c>
      <c r="T43" s="121"/>
      <c r="U43" s="125">
        <v>42</v>
      </c>
      <c r="V43" s="126"/>
      <c r="W43" s="120">
        <v>42</v>
      </c>
      <c r="X43" s="122"/>
      <c r="Y43" s="122"/>
      <c r="Z43" s="122"/>
      <c r="AA43" s="121"/>
      <c r="AB43" s="23">
        <v>42</v>
      </c>
      <c r="AC43" s="120">
        <v>42</v>
      </c>
      <c r="AD43" s="122"/>
      <c r="AE43" s="121"/>
      <c r="AF43" s="24">
        <v>42</v>
      </c>
    </row>
    <row r="44" spans="5:32" ht="22.5" customHeight="1" x14ac:dyDescent="0.25">
      <c r="E44" s="99" t="s">
        <v>85</v>
      </c>
      <c r="F44" s="100"/>
      <c r="G44" s="100"/>
      <c r="H44" s="100"/>
      <c r="I44" s="101"/>
      <c r="J44" s="120">
        <v>21</v>
      </c>
      <c r="K44" s="121"/>
      <c r="L44" s="120">
        <v>21</v>
      </c>
      <c r="M44" s="121"/>
      <c r="N44" s="120">
        <v>21</v>
      </c>
      <c r="O44" s="121"/>
      <c r="P44" s="120">
        <v>21</v>
      </c>
      <c r="Q44" s="122"/>
      <c r="R44" s="121"/>
      <c r="S44" s="120">
        <v>21</v>
      </c>
      <c r="T44" s="121"/>
      <c r="U44" s="120">
        <v>21</v>
      </c>
      <c r="V44" s="121"/>
      <c r="W44" s="120">
        <v>21</v>
      </c>
      <c r="X44" s="122"/>
      <c r="Y44" s="122"/>
      <c r="Z44" s="122"/>
      <c r="AA44" s="121"/>
      <c r="AB44" s="23">
        <v>21</v>
      </c>
      <c r="AC44" s="120">
        <v>21</v>
      </c>
      <c r="AD44" s="122"/>
      <c r="AE44" s="121"/>
      <c r="AF44" s="24">
        <v>21</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962</v>
      </c>
      <c r="K47" s="91"/>
      <c r="L47" s="117" t="s">
        <v>962</v>
      </c>
      <c r="M47" s="91"/>
      <c r="N47" s="117" t="s">
        <v>962</v>
      </c>
      <c r="O47" s="91"/>
      <c r="P47" s="117" t="s">
        <v>962</v>
      </c>
      <c r="Q47" s="67"/>
      <c r="R47" s="91"/>
      <c r="S47" s="117" t="s">
        <v>962</v>
      </c>
      <c r="T47" s="91"/>
      <c r="U47" s="117" t="s">
        <v>962</v>
      </c>
      <c r="V47" s="91"/>
      <c r="W47" s="117" t="s">
        <v>962</v>
      </c>
      <c r="X47" s="67"/>
      <c r="Y47" s="67"/>
      <c r="Z47" s="67"/>
      <c r="AA47" s="91"/>
      <c r="AB47" s="5" t="s">
        <v>962</v>
      </c>
      <c r="AC47" s="95" t="s">
        <v>962</v>
      </c>
      <c r="AD47" s="67"/>
      <c r="AE47" s="91"/>
      <c r="AF47" s="6" t="s">
        <v>962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EEe7vj+YKk1AEe18QWqkvnalZXF5jUTVS+J3b7rmBM9KCb0rMl+V3Wlgf/3fUCWtpE6CnAnu0fSiq60K6QNoSQ==" saltValue="ArNqyz5vKm0ZfTXNxhuZpg=="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B398EDA2-DD4D-487F-9B55-1DDC532F4865}"/>
    <hyperlink ref="E53" location="INDEX!A1" display="Return to Index" xr:uid="{2E6818BB-E53A-49D3-BD6B-E6206EE744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GARB - Garbutt (66/11kV)</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4"/>
  <dimension ref="A1:AJ53"/>
  <sheetViews>
    <sheetView showGridLines="0" topLeftCell="A25"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1378</v>
      </c>
      <c r="J3" s="69"/>
      <c r="K3" s="69"/>
      <c r="L3" s="69"/>
      <c r="M3" s="69"/>
      <c r="N3" s="69"/>
      <c r="O3" s="69"/>
      <c r="P3" s="69"/>
      <c r="Q3" s="69"/>
      <c r="R3" s="69"/>
      <c r="S3" s="69"/>
      <c r="V3" s="71" t="s">
        <v>929</v>
      </c>
      <c r="W3" s="69"/>
      <c r="Y3" s="72" t="s">
        <v>1183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1380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24.6</v>
      </c>
      <c r="K26" s="91"/>
      <c r="L26" s="116">
        <v>24.6</v>
      </c>
      <c r="M26" s="91"/>
      <c r="N26" s="116">
        <v>24.6</v>
      </c>
      <c r="O26" s="91"/>
      <c r="P26" s="116">
        <v>24.6</v>
      </c>
      <c r="Q26" s="67"/>
      <c r="R26" s="91"/>
      <c r="S26" s="116">
        <v>24.6</v>
      </c>
      <c r="T26" s="91"/>
      <c r="U26" s="116">
        <v>27.1</v>
      </c>
      <c r="V26" s="91"/>
      <c r="W26" s="116">
        <v>27.1</v>
      </c>
      <c r="X26" s="67"/>
      <c r="Y26" s="67"/>
      <c r="Z26" s="67"/>
      <c r="AA26" s="91"/>
      <c r="AB26" s="3">
        <v>27.1</v>
      </c>
      <c r="AC26" s="92">
        <v>27.1</v>
      </c>
      <c r="AD26" s="67"/>
      <c r="AE26" s="91"/>
      <c r="AF26" s="4">
        <v>27.1</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6.9</v>
      </c>
      <c r="K28" s="91"/>
      <c r="L28" s="116">
        <v>6.9</v>
      </c>
      <c r="M28" s="91"/>
      <c r="N28" s="116">
        <v>6.9</v>
      </c>
      <c r="O28" s="91"/>
      <c r="P28" s="116">
        <v>7</v>
      </c>
      <c r="Q28" s="67"/>
      <c r="R28" s="91"/>
      <c r="S28" s="116">
        <v>6.9</v>
      </c>
      <c r="T28" s="91"/>
      <c r="U28" s="116">
        <v>4.9000000000000004</v>
      </c>
      <c r="V28" s="91"/>
      <c r="W28" s="116">
        <v>4.9000000000000004</v>
      </c>
      <c r="X28" s="67"/>
      <c r="Y28" s="67"/>
      <c r="Z28" s="67"/>
      <c r="AA28" s="91"/>
      <c r="AB28" s="3">
        <v>4.9000000000000004</v>
      </c>
      <c r="AC28" s="92">
        <v>5</v>
      </c>
      <c r="AD28" s="67"/>
      <c r="AE28" s="91"/>
      <c r="AF28" s="4">
        <v>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0.94799999999999995</v>
      </c>
      <c r="K31" s="91"/>
      <c r="L31" s="118">
        <v>0.94799999999999995</v>
      </c>
      <c r="M31" s="91"/>
      <c r="N31" s="118">
        <v>0.94799999999999995</v>
      </c>
      <c r="O31" s="91"/>
      <c r="P31" s="118">
        <v>0.94799999999999995</v>
      </c>
      <c r="Q31" s="67"/>
      <c r="R31" s="91"/>
      <c r="S31" s="118">
        <v>0.94799999999999995</v>
      </c>
      <c r="T31" s="91"/>
      <c r="U31" s="118">
        <v>0.89900000000000002</v>
      </c>
      <c r="V31" s="91"/>
      <c r="W31" s="118">
        <v>0.89900000000000002</v>
      </c>
      <c r="X31" s="67"/>
      <c r="Y31" s="67"/>
      <c r="Z31" s="67"/>
      <c r="AA31" s="91"/>
      <c r="AB31" s="7">
        <v>0.89900000000000002</v>
      </c>
      <c r="AC31" s="96">
        <v>0.89900000000000002</v>
      </c>
      <c r="AD31" s="67"/>
      <c r="AE31" s="91"/>
      <c r="AF31" s="8">
        <v>0.89900000000000002</v>
      </c>
    </row>
    <row r="32" spans="4:32" ht="13.15" customHeight="1" x14ac:dyDescent="0.25">
      <c r="E32" s="93" t="s">
        <v>40</v>
      </c>
      <c r="F32" s="67"/>
      <c r="G32" s="67"/>
      <c r="H32" s="67"/>
      <c r="I32" s="94"/>
      <c r="J32" s="116">
        <v>14.3</v>
      </c>
      <c r="K32" s="91"/>
      <c r="L32" s="116">
        <v>14.3</v>
      </c>
      <c r="M32" s="91"/>
      <c r="N32" s="116">
        <v>14.3</v>
      </c>
      <c r="O32" s="91"/>
      <c r="P32" s="116">
        <v>14.3</v>
      </c>
      <c r="Q32" s="67"/>
      <c r="R32" s="91"/>
      <c r="S32" s="116">
        <v>14.3</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6.5</v>
      </c>
      <c r="K33" s="91"/>
      <c r="L33" s="119">
        <v>6.6</v>
      </c>
      <c r="M33" s="91"/>
      <c r="N33" s="119">
        <v>6.6</v>
      </c>
      <c r="O33" s="91"/>
      <c r="P33" s="119">
        <v>6.6</v>
      </c>
      <c r="Q33" s="67"/>
      <c r="R33" s="91"/>
      <c r="S33" s="119">
        <v>6.6</v>
      </c>
      <c r="T33" s="91"/>
      <c r="U33" s="119">
        <v>4.7</v>
      </c>
      <c r="V33" s="91"/>
      <c r="W33" s="119">
        <v>4.7</v>
      </c>
      <c r="X33" s="67"/>
      <c r="Y33" s="67"/>
      <c r="Z33" s="67"/>
      <c r="AA33" s="91"/>
      <c r="AB33" s="9">
        <v>4.8</v>
      </c>
      <c r="AC33" s="98">
        <v>4.8</v>
      </c>
      <c r="AD33" s="67"/>
      <c r="AE33" s="91"/>
      <c r="AF33" s="10">
        <v>4.8</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1303</v>
      </c>
      <c r="K35" s="91"/>
      <c r="L35" s="117" t="s">
        <v>1303</v>
      </c>
      <c r="M35" s="91"/>
      <c r="N35" s="117" t="s">
        <v>1303</v>
      </c>
      <c r="O35" s="91"/>
      <c r="P35" s="117" t="s">
        <v>1303</v>
      </c>
      <c r="Q35" s="67"/>
      <c r="R35" s="91"/>
      <c r="S35" s="117" t="s">
        <v>1303</v>
      </c>
      <c r="T35" s="91"/>
      <c r="U35" s="117" t="s">
        <v>1303</v>
      </c>
      <c r="V35" s="91"/>
      <c r="W35" s="117" t="s">
        <v>1303</v>
      </c>
      <c r="X35" s="67"/>
      <c r="Y35" s="67"/>
      <c r="Z35" s="67"/>
      <c r="AA35" s="91"/>
      <c r="AB35" s="5" t="s">
        <v>1303</v>
      </c>
      <c r="AC35" s="95" t="s">
        <v>1303</v>
      </c>
      <c r="AD35" s="67"/>
      <c r="AE35" s="91"/>
      <c r="AF35" s="6" t="s">
        <v>1303</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15</v>
      </c>
      <c r="K43" s="103"/>
      <c r="L43" s="102">
        <v>15</v>
      </c>
      <c r="M43" s="103"/>
      <c r="N43" s="102">
        <v>15</v>
      </c>
      <c r="O43" s="103"/>
      <c r="P43" s="102">
        <v>15</v>
      </c>
      <c r="Q43" s="100"/>
      <c r="R43" s="103"/>
      <c r="S43" s="102">
        <v>15</v>
      </c>
      <c r="T43" s="103"/>
      <c r="U43" s="113">
        <v>15</v>
      </c>
      <c r="V43" s="114"/>
      <c r="W43" s="102">
        <v>15</v>
      </c>
      <c r="X43" s="100"/>
      <c r="Y43" s="100"/>
      <c r="Z43" s="100"/>
      <c r="AA43" s="103"/>
      <c r="AB43" s="18">
        <v>15</v>
      </c>
      <c r="AC43" s="102">
        <v>15</v>
      </c>
      <c r="AD43" s="100"/>
      <c r="AE43" s="103"/>
      <c r="AF43" s="19">
        <v>15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7aY5joBW4yanUvhqsS2XHVoUgFAk1yJEZsQWSgoqwYDq2QOsSWeE5fUavg0evRjlu9K2/4B//MPHbGRSGYcKiQ==" saltValue="4MbGiUsyUPak3JwcYoDGZ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E30AA8B3-6CB8-4DC0-BB91-FCD247C75210}"/>
    <hyperlink ref="E53" location="INDEX!A1" display="Return to Index" xr:uid="{F8F284AE-55BE-494F-9586-A23E12FF357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GAYN - Gayndah (66/11kV)</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5"/>
  <dimension ref="A1:AJ53"/>
  <sheetViews>
    <sheetView showGridLines="0" topLeftCell="A10" workbookViewId="0">
      <selection activeCell="AL39" sqref="AL39"/>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1381</v>
      </c>
      <c r="J3" s="69"/>
      <c r="K3" s="69"/>
      <c r="L3" s="69"/>
      <c r="M3" s="69"/>
      <c r="N3" s="69"/>
      <c r="O3" s="69"/>
      <c r="P3" s="69"/>
      <c r="Q3" s="69"/>
      <c r="R3" s="69"/>
      <c r="S3" s="69"/>
      <c r="V3" s="71" t="s">
        <v>929</v>
      </c>
      <c r="W3" s="69"/>
      <c r="Y3" s="72" t="s">
        <v>1286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984</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1382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5.5</v>
      </c>
      <c r="K26" s="91"/>
      <c r="L26" s="116">
        <v>5.5</v>
      </c>
      <c r="M26" s="91"/>
      <c r="N26" s="116">
        <v>5.5</v>
      </c>
      <c r="O26" s="91"/>
      <c r="P26" s="116">
        <v>5.5</v>
      </c>
      <c r="Q26" s="67"/>
      <c r="R26" s="91"/>
      <c r="S26" s="116">
        <v>5.5</v>
      </c>
      <c r="T26" s="91"/>
      <c r="U26" s="116">
        <v>6</v>
      </c>
      <c r="V26" s="91"/>
      <c r="W26" s="116">
        <v>6</v>
      </c>
      <c r="X26" s="67"/>
      <c r="Y26" s="67"/>
      <c r="Z26" s="67"/>
      <c r="AA26" s="91"/>
      <c r="AB26" s="3">
        <v>6</v>
      </c>
      <c r="AC26" s="92">
        <v>6</v>
      </c>
      <c r="AD26" s="67"/>
      <c r="AE26" s="91"/>
      <c r="AF26" s="4">
        <v>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1.8</v>
      </c>
      <c r="K28" s="91"/>
      <c r="L28" s="116">
        <v>1.8</v>
      </c>
      <c r="M28" s="91"/>
      <c r="N28" s="116">
        <v>1.8</v>
      </c>
      <c r="O28" s="91"/>
      <c r="P28" s="116">
        <v>1.8</v>
      </c>
      <c r="Q28" s="67"/>
      <c r="R28" s="91"/>
      <c r="S28" s="116">
        <v>1.7</v>
      </c>
      <c r="T28" s="91"/>
      <c r="U28" s="116">
        <v>1.5</v>
      </c>
      <c r="V28" s="91"/>
      <c r="W28" s="116">
        <v>1.5</v>
      </c>
      <c r="X28" s="67"/>
      <c r="Y28" s="67"/>
      <c r="Z28" s="67"/>
      <c r="AA28" s="91"/>
      <c r="AB28" s="3">
        <v>1.5</v>
      </c>
      <c r="AC28" s="92">
        <v>1.5</v>
      </c>
      <c r="AD28" s="67"/>
      <c r="AE28" s="91"/>
      <c r="AF28" s="4">
        <v>1.5</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0.97499999999999998</v>
      </c>
      <c r="K31" s="91"/>
      <c r="L31" s="118">
        <v>0.97499999999999998</v>
      </c>
      <c r="M31" s="91"/>
      <c r="N31" s="118">
        <v>0.97499999999999998</v>
      </c>
      <c r="O31" s="91"/>
      <c r="P31" s="118">
        <v>0.97499999999999998</v>
      </c>
      <c r="Q31" s="67"/>
      <c r="R31" s="91"/>
      <c r="S31" s="118">
        <v>0.97499999999999998</v>
      </c>
      <c r="T31" s="91"/>
      <c r="U31" s="118">
        <v>0.94799999999999995</v>
      </c>
      <c r="V31" s="91"/>
      <c r="W31" s="118">
        <v>0.94799999999999995</v>
      </c>
      <c r="X31" s="67"/>
      <c r="Y31" s="67"/>
      <c r="Z31" s="67"/>
      <c r="AA31" s="91"/>
      <c r="AB31" s="7">
        <v>0.94799999999999995</v>
      </c>
      <c r="AC31" s="96">
        <v>0.94799999999999995</v>
      </c>
      <c r="AD31" s="67"/>
      <c r="AE31" s="91"/>
      <c r="AF31" s="8">
        <v>0.94799999999999995</v>
      </c>
    </row>
    <row r="32" spans="4:32" ht="13.15" customHeight="1" x14ac:dyDescent="0.25">
      <c r="E32" s="93" t="s">
        <v>40</v>
      </c>
      <c r="F32" s="67"/>
      <c r="G32" s="67"/>
      <c r="H32" s="67"/>
      <c r="I32" s="94"/>
      <c r="J32" s="116">
        <v>3</v>
      </c>
      <c r="K32" s="91"/>
      <c r="L32" s="116">
        <v>3</v>
      </c>
      <c r="M32" s="91"/>
      <c r="N32" s="116">
        <v>3</v>
      </c>
      <c r="O32" s="91"/>
      <c r="P32" s="116">
        <v>3</v>
      </c>
      <c r="Q32" s="67"/>
      <c r="R32" s="91"/>
      <c r="S32" s="116">
        <v>3</v>
      </c>
      <c r="T32" s="91"/>
      <c r="U32" s="116">
        <v>3</v>
      </c>
      <c r="V32" s="91"/>
      <c r="W32" s="116">
        <v>3</v>
      </c>
      <c r="X32" s="67"/>
      <c r="Y32" s="67"/>
      <c r="Z32" s="67"/>
      <c r="AA32" s="91"/>
      <c r="AB32" s="3">
        <v>3</v>
      </c>
      <c r="AC32" s="92">
        <v>3</v>
      </c>
      <c r="AD32" s="67"/>
      <c r="AE32" s="91"/>
      <c r="AF32" s="4">
        <v>3</v>
      </c>
    </row>
    <row r="33" spans="5:32" ht="13.15" customHeight="1" x14ac:dyDescent="0.25">
      <c r="E33" s="97" t="s">
        <v>44</v>
      </c>
      <c r="F33" s="67"/>
      <c r="G33" s="67"/>
      <c r="H33" s="67"/>
      <c r="I33" s="94"/>
      <c r="J33" s="119">
        <v>1.7</v>
      </c>
      <c r="K33" s="91"/>
      <c r="L33" s="119">
        <v>1.7</v>
      </c>
      <c r="M33" s="91"/>
      <c r="N33" s="119">
        <v>1.7</v>
      </c>
      <c r="O33" s="91"/>
      <c r="P33" s="119">
        <v>1.7</v>
      </c>
      <c r="Q33" s="67"/>
      <c r="R33" s="91"/>
      <c r="S33" s="119">
        <v>1.7</v>
      </c>
      <c r="T33" s="91"/>
      <c r="U33" s="119">
        <v>1.5</v>
      </c>
      <c r="V33" s="91"/>
      <c r="W33" s="119">
        <v>1.5</v>
      </c>
      <c r="X33" s="67"/>
      <c r="Y33" s="67"/>
      <c r="Z33" s="67"/>
      <c r="AA33" s="91"/>
      <c r="AB33" s="9">
        <v>1.5</v>
      </c>
      <c r="AC33" s="98">
        <v>1.5</v>
      </c>
      <c r="AD33" s="67"/>
      <c r="AE33" s="91"/>
      <c r="AF33" s="10">
        <v>1.5</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1002</v>
      </c>
      <c r="K35" s="91"/>
      <c r="L35" s="117" t="s">
        <v>1002</v>
      </c>
      <c r="M35" s="91"/>
      <c r="N35" s="117" t="s">
        <v>1002</v>
      </c>
      <c r="O35" s="91"/>
      <c r="P35" s="117" t="s">
        <v>1002</v>
      </c>
      <c r="Q35" s="67"/>
      <c r="R35" s="91"/>
      <c r="S35" s="117" t="s">
        <v>1002</v>
      </c>
      <c r="T35" s="91"/>
      <c r="U35" s="117" t="s">
        <v>1002</v>
      </c>
      <c r="V35" s="91"/>
      <c r="W35" s="117" t="s">
        <v>1002</v>
      </c>
      <c r="X35" s="67"/>
      <c r="Y35" s="67"/>
      <c r="Z35" s="67"/>
      <c r="AA35" s="91"/>
      <c r="AB35" s="5" t="s">
        <v>1002</v>
      </c>
      <c r="AC35" s="95" t="s">
        <v>1002</v>
      </c>
      <c r="AD35" s="67"/>
      <c r="AE35" s="91"/>
      <c r="AF35" s="6" t="s">
        <v>1002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4</v>
      </c>
      <c r="K43" s="121"/>
      <c r="L43" s="120">
        <v>4</v>
      </c>
      <c r="M43" s="121"/>
      <c r="N43" s="120">
        <v>4</v>
      </c>
      <c r="O43" s="121"/>
      <c r="P43" s="120">
        <v>4</v>
      </c>
      <c r="Q43" s="122"/>
      <c r="R43" s="121"/>
      <c r="S43" s="120">
        <v>4</v>
      </c>
      <c r="T43" s="121"/>
      <c r="U43" s="125">
        <v>4</v>
      </c>
      <c r="V43" s="126"/>
      <c r="W43" s="120">
        <v>4</v>
      </c>
      <c r="X43" s="122"/>
      <c r="Y43" s="122"/>
      <c r="Z43" s="122"/>
      <c r="AA43" s="121"/>
      <c r="AB43" s="23">
        <v>4</v>
      </c>
      <c r="AC43" s="120">
        <v>4</v>
      </c>
      <c r="AD43" s="122"/>
      <c r="AE43" s="121"/>
      <c r="AF43" s="24">
        <v>4</v>
      </c>
    </row>
    <row r="44" spans="5:32" ht="22.5" customHeight="1" x14ac:dyDescent="0.25">
      <c r="E44" s="99" t="s">
        <v>85</v>
      </c>
      <c r="F44" s="100"/>
      <c r="G44" s="100"/>
      <c r="H44" s="100"/>
      <c r="I44" s="101"/>
      <c r="J44" s="120">
        <v>2</v>
      </c>
      <c r="K44" s="121"/>
      <c r="L44" s="120">
        <v>2</v>
      </c>
      <c r="M44" s="121"/>
      <c r="N44" s="120">
        <v>2</v>
      </c>
      <c r="O44" s="121"/>
      <c r="P44" s="120">
        <v>2</v>
      </c>
      <c r="Q44" s="122"/>
      <c r="R44" s="121"/>
      <c r="S44" s="120">
        <v>2</v>
      </c>
      <c r="T44" s="121"/>
      <c r="U44" s="120">
        <v>2</v>
      </c>
      <c r="V44" s="121"/>
      <c r="W44" s="120">
        <v>2</v>
      </c>
      <c r="X44" s="122"/>
      <c r="Y44" s="122"/>
      <c r="Z44" s="122"/>
      <c r="AA44" s="121"/>
      <c r="AB44" s="23">
        <v>2</v>
      </c>
      <c r="AC44" s="120">
        <v>2</v>
      </c>
      <c r="AD44" s="122"/>
      <c r="AE44" s="121"/>
      <c r="AF44" s="24">
        <v>2</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njKNMX5dKjBLtApABBLVP6uwrzthz4Jwe2BgJLQcdCHCmRz9++LJmgyQ9Jgbyxr9aUYqxOmjkqcqLuY2AIrQhg==" saltValue="yZ+LLReH8Jaxoj2a4sAYA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C3B1CAE8-1361-4EF3-9B71-BACBCE35F677}"/>
    <hyperlink ref="E53" location="INDEX!A1" display="Return to Index" xr:uid="{98A57BCD-44BC-4E23-A6B5-ED703434D16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(66/22kV)</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03"/>
  <dimension ref="B1:AI51"/>
  <sheetViews>
    <sheetView showGridLines="0" topLeftCell="A7" workbookViewId="0">
      <selection activeCell="I41" sqref="I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39" t="s">
        <v>1109</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2:35" ht="4.7" customHeight="1" x14ac:dyDescent="0.25"/>
    <row r="3" spans="2:35" x14ac:dyDescent="0.25">
      <c r="B3" s="68" t="s">
        <v>13</v>
      </c>
      <c r="C3" s="69"/>
      <c r="D3" s="69"/>
      <c r="E3" s="69"/>
      <c r="H3" s="70" t="s">
        <v>1383</v>
      </c>
      <c r="I3" s="69"/>
      <c r="J3" s="69"/>
      <c r="K3" s="69"/>
      <c r="L3" s="69"/>
      <c r="M3" s="69"/>
      <c r="N3" s="69"/>
      <c r="O3" s="69"/>
      <c r="P3" s="69"/>
      <c r="Q3" s="69"/>
      <c r="R3" s="69"/>
      <c r="U3" s="71" t="s">
        <v>929</v>
      </c>
      <c r="V3" s="69"/>
      <c r="X3" s="72" t="s">
        <v>1384</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931</v>
      </c>
      <c r="C7" s="69"/>
      <c r="D7" s="69"/>
      <c r="E7" s="69"/>
      <c r="H7" s="77" t="s">
        <v>984</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1385</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1386</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937</v>
      </c>
      <c r="E14" s="69"/>
      <c r="F14" s="69"/>
      <c r="G14" s="69"/>
      <c r="H14" s="69"/>
      <c r="I14" s="69"/>
      <c r="J14" s="69"/>
      <c r="K14" s="69"/>
      <c r="N14" s="73" t="s">
        <v>1387</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939</v>
      </c>
      <c r="R17" s="69"/>
      <c r="S17" s="69"/>
      <c r="T17" s="69"/>
      <c r="U17" s="69"/>
      <c r="V17" s="69"/>
      <c r="W17" s="69"/>
      <c r="X17" s="69"/>
      <c r="Y17" s="69"/>
      <c r="Z17" s="75" t="s">
        <v>940</v>
      </c>
      <c r="AA17" s="69"/>
      <c r="AB17" s="69"/>
      <c r="AC17" s="69"/>
    </row>
    <row r="18" spans="4:31" ht="0.95" customHeight="1" x14ac:dyDescent="0.25">
      <c r="D18" s="74" t="s">
        <v>939</v>
      </c>
      <c r="E18" s="69"/>
      <c r="F18" s="69"/>
      <c r="G18" s="69"/>
      <c r="H18" s="69"/>
      <c r="I18" s="69"/>
      <c r="J18" s="69"/>
      <c r="K18" s="69"/>
      <c r="N18" s="76" t="s">
        <v>940</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78" t="s">
        <v>941</v>
      </c>
      <c r="F22" s="79"/>
      <c r="G22" s="79"/>
      <c r="H22" s="80"/>
      <c r="I22" s="84" t="s">
        <v>2</v>
      </c>
      <c r="J22" s="85"/>
      <c r="K22" s="85"/>
      <c r="L22" s="85"/>
      <c r="M22" s="85"/>
      <c r="N22" s="85"/>
      <c r="O22" s="85"/>
      <c r="P22" s="85"/>
      <c r="Q22" s="85"/>
      <c r="R22" s="85"/>
      <c r="S22" s="86"/>
      <c r="T22" s="87" t="s">
        <v>3</v>
      </c>
      <c r="U22" s="88"/>
      <c r="V22" s="88"/>
      <c r="W22" s="88"/>
      <c r="X22" s="88"/>
      <c r="Y22" s="88"/>
      <c r="Z22" s="88"/>
      <c r="AA22" s="88"/>
      <c r="AB22" s="88"/>
      <c r="AC22" s="88"/>
      <c r="AD22" s="88"/>
      <c r="AE22" s="89"/>
    </row>
    <row r="23" spans="4:31" ht="15" customHeight="1" x14ac:dyDescent="0.25">
      <c r="E23" s="81"/>
      <c r="F23" s="82"/>
      <c r="G23" s="82"/>
      <c r="H23" s="83"/>
      <c r="I23" s="115" t="s">
        <v>6</v>
      </c>
      <c r="J23" s="91"/>
      <c r="K23" s="115" t="s">
        <v>7</v>
      </c>
      <c r="L23" s="91"/>
      <c r="M23" s="115" t="s">
        <v>8</v>
      </c>
      <c r="N23" s="91"/>
      <c r="O23" s="115" t="s">
        <v>9</v>
      </c>
      <c r="P23" s="67"/>
      <c r="Q23" s="91"/>
      <c r="R23" s="115" t="s">
        <v>10</v>
      </c>
      <c r="S23" s="91"/>
      <c r="T23" s="115" t="s">
        <v>942</v>
      </c>
      <c r="U23" s="91"/>
      <c r="V23" s="115" t="s">
        <v>943</v>
      </c>
      <c r="W23" s="67"/>
      <c r="X23" s="67"/>
      <c r="Y23" s="67"/>
      <c r="Z23" s="91"/>
      <c r="AA23" s="1" t="s">
        <v>944</v>
      </c>
      <c r="AB23" s="90" t="s">
        <v>945</v>
      </c>
      <c r="AC23" s="67"/>
      <c r="AD23" s="91"/>
      <c r="AE23" s="2" t="s">
        <v>946</v>
      </c>
    </row>
    <row r="24" spans="4:31" ht="13.15" customHeight="1" x14ac:dyDescent="0.25">
      <c r="E24" s="93" t="s">
        <v>0</v>
      </c>
      <c r="F24" s="67"/>
      <c r="G24" s="67"/>
      <c r="H24" s="94"/>
      <c r="I24" s="116">
        <v>16.7</v>
      </c>
      <c r="J24" s="91"/>
      <c r="K24" s="116">
        <v>16.7</v>
      </c>
      <c r="L24" s="91"/>
      <c r="M24" s="116">
        <v>16.7</v>
      </c>
      <c r="N24" s="91"/>
      <c r="O24" s="116">
        <v>16.7</v>
      </c>
      <c r="P24" s="67"/>
      <c r="Q24" s="91"/>
      <c r="R24" s="116">
        <v>16.7</v>
      </c>
      <c r="S24" s="91"/>
      <c r="T24" s="116">
        <v>18</v>
      </c>
      <c r="U24" s="91"/>
      <c r="V24" s="116">
        <v>18</v>
      </c>
      <c r="W24" s="67"/>
      <c r="X24" s="67"/>
      <c r="Y24" s="67"/>
      <c r="Z24" s="91"/>
      <c r="AA24" s="3">
        <v>18</v>
      </c>
      <c r="AB24" s="92">
        <v>18</v>
      </c>
      <c r="AC24" s="67"/>
      <c r="AD24" s="91"/>
      <c r="AE24" s="4">
        <v>18</v>
      </c>
    </row>
    <row r="25" spans="4:31" ht="20.25" customHeight="1" x14ac:dyDescent="0.25">
      <c r="E25" s="93" t="s">
        <v>24</v>
      </c>
      <c r="F25" s="67"/>
      <c r="G25" s="67"/>
      <c r="H25" s="94"/>
      <c r="I25" s="116">
        <v>0</v>
      </c>
      <c r="J25" s="91"/>
      <c r="K25" s="116">
        <v>0</v>
      </c>
      <c r="L25" s="91"/>
      <c r="M25" s="116">
        <v>0</v>
      </c>
      <c r="N25" s="91"/>
      <c r="O25" s="116">
        <v>0</v>
      </c>
      <c r="P25" s="67"/>
      <c r="Q25" s="91"/>
      <c r="R25" s="116">
        <v>0</v>
      </c>
      <c r="S25" s="91"/>
      <c r="T25" s="116">
        <v>0</v>
      </c>
      <c r="U25" s="91"/>
      <c r="V25" s="116">
        <v>0</v>
      </c>
      <c r="W25" s="67"/>
      <c r="X25" s="67"/>
      <c r="Y25" s="67"/>
      <c r="Z25" s="91"/>
      <c r="AA25" s="3">
        <v>0</v>
      </c>
      <c r="AB25" s="92">
        <v>0</v>
      </c>
      <c r="AC25" s="67"/>
      <c r="AD25" s="91"/>
      <c r="AE25" s="4">
        <v>0</v>
      </c>
    </row>
    <row r="26" spans="4:31" ht="13.15" customHeight="1" x14ac:dyDescent="0.25">
      <c r="E26" s="93" t="s">
        <v>28</v>
      </c>
      <c r="F26" s="67"/>
      <c r="G26" s="67"/>
      <c r="H26" s="94"/>
      <c r="I26" s="116">
        <v>9.3000000000000007</v>
      </c>
      <c r="J26" s="91"/>
      <c r="K26" s="116">
        <v>9.3000000000000007</v>
      </c>
      <c r="L26" s="91"/>
      <c r="M26" s="116">
        <v>9.4</v>
      </c>
      <c r="N26" s="91"/>
      <c r="O26" s="116">
        <v>9.4</v>
      </c>
      <c r="P26" s="67"/>
      <c r="Q26" s="91"/>
      <c r="R26" s="116">
        <v>9.4</v>
      </c>
      <c r="S26" s="91"/>
      <c r="T26" s="116">
        <v>5.7</v>
      </c>
      <c r="U26" s="91"/>
      <c r="V26" s="116">
        <v>5.7</v>
      </c>
      <c r="W26" s="67"/>
      <c r="X26" s="67"/>
      <c r="Y26" s="67"/>
      <c r="Z26" s="91"/>
      <c r="AA26" s="3">
        <v>5.8</v>
      </c>
      <c r="AB26" s="92">
        <v>5.8</v>
      </c>
      <c r="AC26" s="67"/>
      <c r="AD26" s="91"/>
      <c r="AE26" s="4">
        <v>5.8</v>
      </c>
    </row>
    <row r="27" spans="4:31" ht="13.15" customHeight="1" x14ac:dyDescent="0.25">
      <c r="E27" s="93" t="s">
        <v>32</v>
      </c>
      <c r="F27" s="67"/>
      <c r="G27" s="67"/>
      <c r="H27" s="94"/>
      <c r="I27" s="117"/>
      <c r="J27" s="91"/>
      <c r="K27" s="117"/>
      <c r="L27" s="91"/>
      <c r="M27" s="117"/>
      <c r="N27" s="91"/>
      <c r="O27" s="117"/>
      <c r="P27" s="67"/>
      <c r="Q27" s="91"/>
      <c r="R27" s="117"/>
      <c r="S27" s="91"/>
      <c r="T27" s="117"/>
      <c r="U27" s="91"/>
      <c r="V27" s="117"/>
      <c r="W27" s="67"/>
      <c r="X27" s="67"/>
      <c r="Y27" s="67"/>
      <c r="Z27" s="91"/>
      <c r="AA27" s="5"/>
      <c r="AB27" s="95"/>
      <c r="AC27" s="67"/>
      <c r="AD27" s="91"/>
      <c r="AE27" s="6"/>
    </row>
    <row r="28" spans="4:31" ht="13.15" customHeight="1" x14ac:dyDescent="0.25">
      <c r="E28" s="93" t="s">
        <v>947</v>
      </c>
      <c r="F28" s="67"/>
      <c r="G28" s="67"/>
      <c r="H28" s="94"/>
      <c r="I28" s="117"/>
      <c r="J28" s="91"/>
      <c r="K28" s="117"/>
      <c r="L28" s="91"/>
      <c r="M28" s="117"/>
      <c r="N28" s="91"/>
      <c r="O28" s="117"/>
      <c r="P28" s="67"/>
      <c r="Q28" s="91"/>
      <c r="R28" s="117"/>
      <c r="S28" s="91"/>
      <c r="T28" s="117"/>
      <c r="U28" s="91"/>
      <c r="V28" s="117"/>
      <c r="W28" s="67"/>
      <c r="X28" s="67"/>
      <c r="Y28" s="67"/>
      <c r="Z28" s="91"/>
      <c r="AA28" s="5"/>
      <c r="AB28" s="95"/>
      <c r="AC28" s="67"/>
      <c r="AD28" s="91"/>
      <c r="AE28" s="6"/>
    </row>
    <row r="29" spans="4:31" ht="20.25" customHeight="1" x14ac:dyDescent="0.25">
      <c r="E29" s="93" t="s">
        <v>36</v>
      </c>
      <c r="F29" s="67"/>
      <c r="G29" s="67"/>
      <c r="H29" s="94"/>
      <c r="I29" s="118">
        <v>0.91900000000000004</v>
      </c>
      <c r="J29" s="91"/>
      <c r="K29" s="118">
        <v>0.91900000000000004</v>
      </c>
      <c r="L29" s="91"/>
      <c r="M29" s="118">
        <v>0.91900000000000004</v>
      </c>
      <c r="N29" s="91"/>
      <c r="O29" s="118">
        <v>0.91900000000000004</v>
      </c>
      <c r="P29" s="67"/>
      <c r="Q29" s="91"/>
      <c r="R29" s="118">
        <v>0.91900000000000004</v>
      </c>
      <c r="S29" s="91"/>
      <c r="T29" s="118">
        <v>0.92900000000000005</v>
      </c>
      <c r="U29" s="91"/>
      <c r="V29" s="118">
        <v>0.92900000000000005</v>
      </c>
      <c r="W29" s="67"/>
      <c r="X29" s="67"/>
      <c r="Y29" s="67"/>
      <c r="Z29" s="91"/>
      <c r="AA29" s="7">
        <v>0.92900000000000005</v>
      </c>
      <c r="AB29" s="96">
        <v>0.92900000000000005</v>
      </c>
      <c r="AC29" s="67"/>
      <c r="AD29" s="91"/>
      <c r="AE29" s="8">
        <v>0.92900000000000005</v>
      </c>
    </row>
    <row r="30" spans="4:31" ht="13.15" customHeight="1" x14ac:dyDescent="0.25">
      <c r="E30" s="93" t="s">
        <v>40</v>
      </c>
      <c r="F30" s="67"/>
      <c r="G30" s="67"/>
      <c r="H30" s="94"/>
      <c r="I30" s="116">
        <v>9.6</v>
      </c>
      <c r="J30" s="91"/>
      <c r="K30" s="116">
        <v>9.6</v>
      </c>
      <c r="L30" s="91"/>
      <c r="M30" s="116">
        <v>9.6</v>
      </c>
      <c r="N30" s="91"/>
      <c r="O30" s="116">
        <v>9.6</v>
      </c>
      <c r="P30" s="67"/>
      <c r="Q30" s="91"/>
      <c r="R30" s="116">
        <v>9.6</v>
      </c>
      <c r="S30" s="91"/>
      <c r="T30" s="116">
        <v>10</v>
      </c>
      <c r="U30" s="91"/>
      <c r="V30" s="116">
        <v>10</v>
      </c>
      <c r="W30" s="67"/>
      <c r="X30" s="67"/>
      <c r="Y30" s="67"/>
      <c r="Z30" s="91"/>
      <c r="AA30" s="3">
        <v>10</v>
      </c>
      <c r="AB30" s="92">
        <v>10</v>
      </c>
      <c r="AC30" s="67"/>
      <c r="AD30" s="91"/>
      <c r="AE30" s="4">
        <v>10</v>
      </c>
    </row>
    <row r="31" spans="4:31" ht="13.15" customHeight="1" x14ac:dyDescent="0.25">
      <c r="E31" s="97" t="s">
        <v>44</v>
      </c>
      <c r="F31" s="67"/>
      <c r="G31" s="67"/>
      <c r="H31" s="94"/>
      <c r="I31" s="119">
        <v>8.9</v>
      </c>
      <c r="J31" s="91"/>
      <c r="K31" s="119">
        <v>9</v>
      </c>
      <c r="L31" s="91"/>
      <c r="M31" s="119">
        <v>9</v>
      </c>
      <c r="N31" s="91"/>
      <c r="O31" s="119">
        <v>9.1</v>
      </c>
      <c r="P31" s="67"/>
      <c r="Q31" s="91"/>
      <c r="R31" s="119">
        <v>9.1</v>
      </c>
      <c r="S31" s="91"/>
      <c r="T31" s="119">
        <v>5.4</v>
      </c>
      <c r="U31" s="91"/>
      <c r="V31" s="119">
        <v>5.4</v>
      </c>
      <c r="W31" s="67"/>
      <c r="X31" s="67"/>
      <c r="Y31" s="67"/>
      <c r="Z31" s="91"/>
      <c r="AA31" s="9">
        <v>5.4</v>
      </c>
      <c r="AB31" s="98">
        <v>5.5</v>
      </c>
      <c r="AC31" s="67"/>
      <c r="AD31" s="91"/>
      <c r="AE31" s="10">
        <v>5.5</v>
      </c>
    </row>
    <row r="32" spans="4:31" ht="20.25" customHeight="1" x14ac:dyDescent="0.25">
      <c r="E32" s="93" t="s">
        <v>948</v>
      </c>
      <c r="F32" s="67"/>
      <c r="G32" s="67"/>
      <c r="H32" s="94"/>
      <c r="I32" s="117">
        <v>0.4</v>
      </c>
      <c r="J32" s="91"/>
      <c r="K32" s="117">
        <v>0.5</v>
      </c>
      <c r="L32" s="91"/>
      <c r="M32" s="117">
        <v>0.5</v>
      </c>
      <c r="N32" s="91"/>
      <c r="O32" s="117">
        <v>0.5</v>
      </c>
      <c r="P32" s="67"/>
      <c r="Q32" s="91"/>
      <c r="R32" s="117">
        <v>0.5</v>
      </c>
      <c r="S32" s="91"/>
      <c r="T32" s="117">
        <v>0.3</v>
      </c>
      <c r="U32" s="91"/>
      <c r="V32" s="117">
        <v>0.3</v>
      </c>
      <c r="W32" s="67"/>
      <c r="X32" s="67"/>
      <c r="Y32" s="67"/>
      <c r="Z32" s="91"/>
      <c r="AA32" s="5">
        <v>0.3</v>
      </c>
      <c r="AB32" s="95">
        <v>0.3</v>
      </c>
      <c r="AC32" s="67"/>
      <c r="AD32" s="91"/>
      <c r="AE32" s="6">
        <v>0.3</v>
      </c>
    </row>
    <row r="33" spans="5:31" ht="20.25" customHeight="1" x14ac:dyDescent="0.25">
      <c r="E33" s="93" t="s">
        <v>949</v>
      </c>
      <c r="F33" s="67"/>
      <c r="G33" s="67"/>
      <c r="H33" s="94"/>
      <c r="I33" s="117" t="s">
        <v>1086</v>
      </c>
      <c r="J33" s="91"/>
      <c r="K33" s="117" t="s">
        <v>1086</v>
      </c>
      <c r="L33" s="91"/>
      <c r="M33" s="117" t="s">
        <v>1086</v>
      </c>
      <c r="N33" s="91"/>
      <c r="O33" s="117" t="s">
        <v>1086</v>
      </c>
      <c r="P33" s="67"/>
      <c r="Q33" s="91"/>
      <c r="R33" s="117" t="s">
        <v>1086</v>
      </c>
      <c r="S33" s="91"/>
      <c r="T33" s="117" t="s">
        <v>1086</v>
      </c>
      <c r="U33" s="91"/>
      <c r="V33" s="117" t="s">
        <v>1086</v>
      </c>
      <c r="W33" s="67"/>
      <c r="X33" s="67"/>
      <c r="Y33" s="67"/>
      <c r="Z33" s="91"/>
      <c r="AA33" s="5" t="s">
        <v>1086</v>
      </c>
      <c r="AB33" s="95" t="s">
        <v>1086</v>
      </c>
      <c r="AC33" s="67"/>
      <c r="AD33" s="91"/>
      <c r="AE33" s="6" t="s">
        <v>1086</v>
      </c>
    </row>
    <row r="34" spans="5:31" ht="13.15" customHeight="1" x14ac:dyDescent="0.25">
      <c r="E34" s="93" t="s">
        <v>56</v>
      </c>
      <c r="F34" s="67"/>
      <c r="G34" s="67"/>
      <c r="H34" s="94"/>
      <c r="I34" s="117"/>
      <c r="J34" s="91"/>
      <c r="K34" s="117"/>
      <c r="L34" s="91"/>
      <c r="M34" s="117"/>
      <c r="N34" s="91"/>
      <c r="O34" s="117"/>
      <c r="P34" s="67"/>
      <c r="Q34" s="91"/>
      <c r="R34" s="117"/>
      <c r="S34" s="91"/>
      <c r="T34" s="117"/>
      <c r="U34" s="91"/>
      <c r="V34" s="117"/>
      <c r="W34" s="67"/>
      <c r="X34" s="67"/>
      <c r="Y34" s="67"/>
      <c r="Z34" s="91"/>
      <c r="AA34" s="5"/>
      <c r="AB34" s="95"/>
      <c r="AC34" s="67"/>
      <c r="AD34" s="91"/>
      <c r="AE34" s="6"/>
    </row>
    <row r="35" spans="5:31" x14ac:dyDescent="0.25">
      <c r="E35" s="93" t="s">
        <v>61</v>
      </c>
      <c r="F35" s="67"/>
      <c r="G35" s="67"/>
      <c r="H35" s="94"/>
      <c r="I35" s="116">
        <v>0</v>
      </c>
      <c r="J35" s="91"/>
      <c r="K35" s="116">
        <v>0</v>
      </c>
      <c r="L35" s="91"/>
      <c r="M35" s="116">
        <v>0</v>
      </c>
      <c r="N35" s="91"/>
      <c r="O35" s="116">
        <v>0</v>
      </c>
      <c r="P35" s="67"/>
      <c r="Q35" s="91"/>
      <c r="R35" s="116">
        <v>0</v>
      </c>
      <c r="S35" s="91"/>
      <c r="T35" s="116">
        <v>0</v>
      </c>
      <c r="U35" s="91"/>
      <c r="V35" s="116">
        <v>0</v>
      </c>
      <c r="W35" s="67"/>
      <c r="X35" s="67"/>
      <c r="Y35" s="67"/>
      <c r="Z35" s="91"/>
      <c r="AA35" s="3">
        <v>0</v>
      </c>
      <c r="AB35" s="92">
        <v>0</v>
      </c>
      <c r="AC35" s="67"/>
      <c r="AD35" s="91"/>
      <c r="AE35" s="4">
        <v>0</v>
      </c>
    </row>
    <row r="36" spans="5:31" ht="20.25" customHeight="1" x14ac:dyDescent="0.25">
      <c r="E36" s="93" t="s">
        <v>65</v>
      </c>
      <c r="F36" s="67"/>
      <c r="G36" s="67"/>
      <c r="H36" s="94"/>
      <c r="I36" s="116">
        <v>0</v>
      </c>
      <c r="J36" s="91"/>
      <c r="K36" s="116">
        <v>0</v>
      </c>
      <c r="L36" s="91"/>
      <c r="M36" s="116">
        <v>0</v>
      </c>
      <c r="N36" s="91"/>
      <c r="O36" s="116">
        <v>0</v>
      </c>
      <c r="P36" s="67"/>
      <c r="Q36" s="91"/>
      <c r="R36" s="116">
        <v>0</v>
      </c>
      <c r="S36" s="91"/>
      <c r="T36" s="116">
        <v>0</v>
      </c>
      <c r="U36" s="91"/>
      <c r="V36" s="116">
        <v>0</v>
      </c>
      <c r="W36" s="67"/>
      <c r="X36" s="67"/>
      <c r="Y36" s="67"/>
      <c r="Z36" s="91"/>
      <c r="AA36" s="3">
        <v>0</v>
      </c>
      <c r="AB36" s="92">
        <v>0</v>
      </c>
      <c r="AC36" s="67"/>
      <c r="AD36" s="91"/>
      <c r="AE36" s="4">
        <v>0</v>
      </c>
    </row>
    <row r="37" spans="5:31" x14ac:dyDescent="0.25">
      <c r="E37" s="93" t="s">
        <v>70</v>
      </c>
      <c r="F37" s="67"/>
      <c r="G37" s="67"/>
      <c r="H37" s="94"/>
      <c r="I37" s="116">
        <v>0</v>
      </c>
      <c r="J37" s="91"/>
      <c r="K37" s="116">
        <v>0</v>
      </c>
      <c r="L37" s="91"/>
      <c r="M37" s="116">
        <v>0</v>
      </c>
      <c r="N37" s="91"/>
      <c r="O37" s="116">
        <v>0</v>
      </c>
      <c r="P37" s="67"/>
      <c r="Q37" s="91"/>
      <c r="R37" s="116">
        <v>0</v>
      </c>
      <c r="S37" s="91"/>
      <c r="T37" s="116">
        <v>0</v>
      </c>
      <c r="U37" s="91"/>
      <c r="V37" s="116">
        <v>0</v>
      </c>
      <c r="W37" s="67"/>
      <c r="X37" s="67"/>
      <c r="Y37" s="67"/>
      <c r="Z37" s="91"/>
      <c r="AA37" s="3">
        <v>0</v>
      </c>
      <c r="AB37" s="92">
        <v>0</v>
      </c>
      <c r="AC37" s="67"/>
      <c r="AD37" s="91"/>
      <c r="AE37" s="4">
        <v>0</v>
      </c>
    </row>
    <row r="38" spans="5:31" x14ac:dyDescent="0.25">
      <c r="E38" s="93" t="s">
        <v>73</v>
      </c>
      <c r="F38" s="67"/>
      <c r="G38" s="67"/>
      <c r="H38" s="94"/>
      <c r="I38" s="116">
        <v>0</v>
      </c>
      <c r="J38" s="91"/>
      <c r="K38" s="116">
        <v>0</v>
      </c>
      <c r="L38" s="91"/>
      <c r="M38" s="116">
        <v>0</v>
      </c>
      <c r="N38" s="91"/>
      <c r="O38" s="116">
        <v>0</v>
      </c>
      <c r="P38" s="67"/>
      <c r="Q38" s="91"/>
      <c r="R38" s="116">
        <v>0</v>
      </c>
      <c r="S38" s="91"/>
      <c r="T38" s="116">
        <v>0</v>
      </c>
      <c r="U38" s="91"/>
      <c r="V38" s="116">
        <v>0</v>
      </c>
      <c r="W38" s="67"/>
      <c r="X38" s="67"/>
      <c r="Y38" s="67"/>
      <c r="Z38" s="91"/>
      <c r="AA38" s="3">
        <v>0</v>
      </c>
      <c r="AB38" s="92">
        <v>0</v>
      </c>
      <c r="AC38" s="67"/>
      <c r="AD38" s="91"/>
      <c r="AE38" s="4">
        <v>0</v>
      </c>
    </row>
    <row r="39" spans="5:31" x14ac:dyDescent="0.25">
      <c r="E39" s="93" t="s">
        <v>77</v>
      </c>
      <c r="F39" s="67"/>
      <c r="G39" s="67"/>
      <c r="H39" s="94"/>
      <c r="I39" s="116">
        <v>0</v>
      </c>
      <c r="J39" s="91"/>
      <c r="K39" s="116">
        <v>0</v>
      </c>
      <c r="L39" s="91"/>
      <c r="M39" s="116">
        <v>0</v>
      </c>
      <c r="N39" s="91"/>
      <c r="O39" s="116">
        <v>0</v>
      </c>
      <c r="P39" s="67"/>
      <c r="Q39" s="91"/>
      <c r="R39" s="116">
        <v>0</v>
      </c>
      <c r="S39" s="91"/>
      <c r="T39" s="116">
        <v>0</v>
      </c>
      <c r="U39" s="91"/>
      <c r="V39" s="116">
        <v>0</v>
      </c>
      <c r="W39" s="67"/>
      <c r="X39" s="67"/>
      <c r="Y39" s="67"/>
      <c r="Z39" s="91"/>
      <c r="AA39" s="3">
        <v>0</v>
      </c>
      <c r="AB39" s="92">
        <v>0</v>
      </c>
      <c r="AC39" s="67"/>
      <c r="AD39" s="91"/>
      <c r="AE39" s="4">
        <v>0</v>
      </c>
    </row>
    <row r="40" spans="5:31" x14ac:dyDescent="0.25">
      <c r="E40" s="93" t="s">
        <v>81</v>
      </c>
      <c r="F40" s="67"/>
      <c r="G40" s="67"/>
      <c r="H40" s="94"/>
      <c r="I40" s="116">
        <v>0</v>
      </c>
      <c r="J40" s="91"/>
      <c r="K40" s="116">
        <v>0</v>
      </c>
      <c r="L40" s="91"/>
      <c r="M40" s="116">
        <v>0</v>
      </c>
      <c r="N40" s="91"/>
      <c r="O40" s="116">
        <v>0</v>
      </c>
      <c r="P40" s="67"/>
      <c r="Q40" s="91"/>
      <c r="R40" s="116">
        <v>0</v>
      </c>
      <c r="S40" s="91"/>
      <c r="T40" s="116">
        <v>0</v>
      </c>
      <c r="U40" s="91"/>
      <c r="V40" s="116">
        <v>0</v>
      </c>
      <c r="W40" s="67"/>
      <c r="X40" s="67"/>
      <c r="Y40" s="67"/>
      <c r="Z40" s="91"/>
      <c r="AA40" s="3">
        <v>0</v>
      </c>
      <c r="AB40" s="92">
        <v>0</v>
      </c>
      <c r="AC40" s="67"/>
      <c r="AD40" s="91"/>
      <c r="AE40" s="4">
        <v>0</v>
      </c>
    </row>
    <row r="41" spans="5:31" ht="26.25" customHeight="1" x14ac:dyDescent="0.25">
      <c r="E41" s="133" t="s">
        <v>951</v>
      </c>
      <c r="F41" s="134"/>
      <c r="G41" s="134"/>
      <c r="H41" s="135"/>
      <c r="I41" s="176">
        <v>16</v>
      </c>
      <c r="J41" s="137"/>
      <c r="K41" s="176">
        <v>16</v>
      </c>
      <c r="L41" s="137"/>
      <c r="M41" s="176">
        <v>16</v>
      </c>
      <c r="N41" s="137"/>
      <c r="O41" s="176">
        <v>16</v>
      </c>
      <c r="P41" s="138"/>
      <c r="Q41" s="137"/>
      <c r="R41" s="176">
        <v>16</v>
      </c>
      <c r="S41" s="137"/>
      <c r="T41" s="176">
        <v>16</v>
      </c>
      <c r="U41" s="137"/>
      <c r="V41" s="176">
        <v>16</v>
      </c>
      <c r="W41" s="138"/>
      <c r="X41" s="138"/>
      <c r="Y41" s="138"/>
      <c r="Z41" s="137"/>
      <c r="AA41" s="26">
        <v>16</v>
      </c>
      <c r="AB41" s="136">
        <v>16</v>
      </c>
      <c r="AC41" s="138"/>
      <c r="AD41" s="137"/>
      <c r="AE41" s="27">
        <v>16</v>
      </c>
    </row>
    <row r="42" spans="5:31" ht="22.5" customHeight="1" x14ac:dyDescent="0.25">
      <c r="E42" s="133" t="s">
        <v>85</v>
      </c>
      <c r="F42" s="134"/>
      <c r="G42" s="134"/>
      <c r="H42" s="135"/>
      <c r="I42" s="176">
        <v>8</v>
      </c>
      <c r="J42" s="137"/>
      <c r="K42" s="176">
        <v>8</v>
      </c>
      <c r="L42" s="137"/>
      <c r="M42" s="176">
        <v>8</v>
      </c>
      <c r="N42" s="137"/>
      <c r="O42" s="176">
        <v>8</v>
      </c>
      <c r="P42" s="138"/>
      <c r="Q42" s="137"/>
      <c r="R42" s="176">
        <v>8</v>
      </c>
      <c r="S42" s="137"/>
      <c r="T42" s="176">
        <v>8</v>
      </c>
      <c r="U42" s="137"/>
      <c r="V42" s="176">
        <v>8</v>
      </c>
      <c r="W42" s="138"/>
      <c r="X42" s="138"/>
      <c r="Y42" s="138"/>
      <c r="Z42" s="137"/>
      <c r="AA42" s="26">
        <v>8</v>
      </c>
      <c r="AB42" s="136">
        <v>8</v>
      </c>
      <c r="AC42" s="138"/>
      <c r="AD42" s="137"/>
      <c r="AE42" s="27">
        <v>8</v>
      </c>
    </row>
    <row r="43" spans="5:31" x14ac:dyDescent="0.25">
      <c r="E43" s="93" t="s">
        <v>89</v>
      </c>
      <c r="F43" s="67"/>
      <c r="G43" s="67"/>
      <c r="H43" s="94"/>
      <c r="I43" s="117"/>
      <c r="J43" s="91"/>
      <c r="K43" s="117"/>
      <c r="L43" s="91"/>
      <c r="M43" s="117"/>
      <c r="N43" s="91"/>
      <c r="O43" s="117"/>
      <c r="P43" s="67"/>
      <c r="Q43" s="91"/>
      <c r="R43" s="117"/>
      <c r="S43" s="91"/>
      <c r="T43" s="117"/>
      <c r="U43" s="91"/>
      <c r="V43" s="117"/>
      <c r="W43" s="67"/>
      <c r="X43" s="67"/>
      <c r="Y43" s="67"/>
      <c r="Z43" s="91"/>
      <c r="AA43" s="5"/>
      <c r="AB43" s="95"/>
      <c r="AC43" s="67"/>
      <c r="AD43" s="91"/>
      <c r="AE43" s="6"/>
    </row>
    <row r="44" spans="5:31" x14ac:dyDescent="0.25">
      <c r="E44" s="93" t="s">
        <v>93</v>
      </c>
      <c r="F44" s="67"/>
      <c r="G44" s="67"/>
      <c r="H44" s="94"/>
      <c r="I44" s="117"/>
      <c r="J44" s="91"/>
      <c r="K44" s="117"/>
      <c r="L44" s="91"/>
      <c r="M44" s="117"/>
      <c r="N44" s="91"/>
      <c r="O44" s="117"/>
      <c r="P44" s="67"/>
      <c r="Q44" s="91"/>
      <c r="R44" s="117"/>
      <c r="S44" s="91"/>
      <c r="T44" s="117"/>
      <c r="U44" s="91"/>
      <c r="V44" s="117"/>
      <c r="W44" s="67"/>
      <c r="X44" s="67"/>
      <c r="Y44" s="67"/>
      <c r="Z44" s="91"/>
      <c r="AA44" s="5"/>
      <c r="AB44" s="95"/>
      <c r="AC44" s="67"/>
      <c r="AD44" s="91"/>
      <c r="AE44" s="6"/>
    </row>
    <row r="45" spans="5:31" ht="0" hidden="1" customHeight="1" x14ac:dyDescent="0.25">
      <c r="E45" s="93" t="s">
        <v>97</v>
      </c>
      <c r="F45" s="67"/>
      <c r="G45" s="67"/>
      <c r="H45" s="94"/>
      <c r="I45" s="117" t="s">
        <v>952</v>
      </c>
      <c r="J45" s="91"/>
      <c r="K45" s="117" t="s">
        <v>952</v>
      </c>
      <c r="L45" s="91"/>
      <c r="M45" s="117" t="s">
        <v>952</v>
      </c>
      <c r="N45" s="91"/>
      <c r="O45" s="117" t="s">
        <v>952</v>
      </c>
      <c r="P45" s="67"/>
      <c r="Q45" s="91"/>
      <c r="R45" s="117" t="s">
        <v>952</v>
      </c>
      <c r="S45" s="91"/>
      <c r="T45" s="117" t="s">
        <v>952</v>
      </c>
      <c r="U45" s="91"/>
      <c r="V45" s="117" t="s">
        <v>952</v>
      </c>
      <c r="W45" s="67"/>
      <c r="X45" s="67"/>
      <c r="Y45" s="67"/>
      <c r="Z45" s="91"/>
      <c r="AA45" s="5" t="s">
        <v>952</v>
      </c>
      <c r="AB45" s="95" t="s">
        <v>952</v>
      </c>
      <c r="AC45" s="67"/>
      <c r="AD45" s="91"/>
      <c r="AE45" s="6" t="s">
        <v>952</v>
      </c>
    </row>
    <row r="46" spans="5:31" ht="15.95" customHeight="1" x14ac:dyDescent="0.25">
      <c r="E46" s="109" t="s">
        <v>101</v>
      </c>
      <c r="F46" s="110"/>
      <c r="G46" s="110"/>
      <c r="H46" s="111"/>
      <c r="I46" s="123" t="s">
        <v>953</v>
      </c>
      <c r="J46" s="105"/>
      <c r="K46" s="123" t="s">
        <v>953</v>
      </c>
      <c r="L46" s="105"/>
      <c r="M46" s="123" t="s">
        <v>953</v>
      </c>
      <c r="N46" s="105"/>
      <c r="O46" s="123" t="s">
        <v>953</v>
      </c>
      <c r="P46" s="112"/>
      <c r="Q46" s="105"/>
      <c r="R46" s="123" t="s">
        <v>953</v>
      </c>
      <c r="S46" s="105"/>
      <c r="T46" s="124" t="s">
        <v>953</v>
      </c>
      <c r="U46" s="107"/>
      <c r="V46" s="124" t="s">
        <v>953</v>
      </c>
      <c r="W46" s="108"/>
      <c r="X46" s="108"/>
      <c r="Y46" s="108"/>
      <c r="Z46" s="107"/>
      <c r="AA46" s="12" t="s">
        <v>953</v>
      </c>
      <c r="AB46" s="106" t="s">
        <v>953</v>
      </c>
      <c r="AC46" s="108"/>
      <c r="AD46" s="107"/>
      <c r="AE46" s="13" t="s">
        <v>953</v>
      </c>
    </row>
    <row r="47" spans="5:31" ht="2.4500000000000002" customHeight="1" x14ac:dyDescent="0.25"/>
    <row r="48" spans="5:31" ht="0.6" customHeight="1" x14ac:dyDescent="0.25">
      <c r="E48" s="17" t="s">
        <v>954</v>
      </c>
    </row>
    <row r="49" spans="5:5" ht="0" hidden="1" customHeight="1" x14ac:dyDescent="0.25"/>
    <row r="51" spans="5:5" x14ac:dyDescent="0.25">
      <c r="E51" s="17" t="s">
        <v>954</v>
      </c>
    </row>
  </sheetData>
  <sheetProtection algorithmName="SHA-512" hashValue="djSavzyBWQw0fC6tk9nzRrksik0uQsj3SiQCFAJ/ilkVWIcmqH/hHiQlR6JTNdgPVw2cgmkjmh++BkbzT6no0g==" saltValue="TbRmM2fie37Elgpy/K8XoQ==" spinCount="100000" sheet="1" objects="1" scenarios="1"/>
  <mergeCells count="232">
    <mergeCell ref="R46:S46"/>
    <mergeCell ref="T46:U46"/>
    <mergeCell ref="V46:Z46"/>
    <mergeCell ref="AB46:AD46"/>
    <mergeCell ref="E46:H46"/>
    <mergeCell ref="I46:J46"/>
    <mergeCell ref="K46:L46"/>
    <mergeCell ref="M46:N46"/>
    <mergeCell ref="O46:Q46"/>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1:H41"/>
    <mergeCell ref="I41:J41"/>
    <mergeCell ref="K41:L41"/>
    <mergeCell ref="M41:N41"/>
    <mergeCell ref="O41:Q41"/>
    <mergeCell ref="R41:S41"/>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B7:E9"/>
    <mergeCell ref="H7:AG7"/>
    <mergeCell ref="H9:AG10"/>
    <mergeCell ref="H12:AG12"/>
    <mergeCell ref="D14:K15"/>
    <mergeCell ref="N14:X14"/>
    <mergeCell ref="C1:AI1"/>
    <mergeCell ref="B3:E3"/>
    <mergeCell ref="H3:R5"/>
    <mergeCell ref="U3:V4"/>
    <mergeCell ref="X3:AH5"/>
    <mergeCell ref="T41:U41"/>
    <mergeCell ref="V41:Z41"/>
    <mergeCell ref="AB41:AD41"/>
    <mergeCell ref="E42:H42"/>
    <mergeCell ref="I42:J42"/>
    <mergeCell ref="K42:L42"/>
    <mergeCell ref="M42:N42"/>
    <mergeCell ref="O42:Q42"/>
    <mergeCell ref="R42:S42"/>
    <mergeCell ref="T42:U42"/>
    <mergeCell ref="V42:Z42"/>
    <mergeCell ref="AB42:AD42"/>
  </mergeCells>
  <hyperlinks>
    <hyperlink ref="E48" location="INDEX!A1" display="Return to Index" xr:uid="{27CCBA42-B51A-4BF1-B79C-699D3E50CB20}"/>
    <hyperlink ref="E51" location="INDEX!A1" display="Return to Index" xr:uid="{FFACA340-CD72-4078-A469-873EDEEE7FD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BSP (132/66kV)</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6"/>
  <dimension ref="A1:AJ53"/>
  <sheetViews>
    <sheetView showGridLines="0" topLeftCell="A16" workbookViewId="0">
      <selection activeCell="AM35" sqref="AM3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1388</v>
      </c>
      <c r="J3" s="69"/>
      <c r="K3" s="69"/>
      <c r="L3" s="69"/>
      <c r="M3" s="69"/>
      <c r="N3" s="69"/>
      <c r="O3" s="69"/>
      <c r="P3" s="69"/>
      <c r="Q3" s="69"/>
      <c r="R3" s="69"/>
      <c r="S3" s="69"/>
      <c r="V3" s="71" t="s">
        <v>929</v>
      </c>
      <c r="W3" s="69"/>
      <c r="Y3" s="72" t="s">
        <v>998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1389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1390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1391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9.5</v>
      </c>
      <c r="K26" s="91"/>
      <c r="L26" s="116">
        <v>9.5</v>
      </c>
      <c r="M26" s="91"/>
      <c r="N26" s="116">
        <v>9.5</v>
      </c>
      <c r="O26" s="91"/>
      <c r="P26" s="116">
        <v>9.5</v>
      </c>
      <c r="Q26" s="67"/>
      <c r="R26" s="91"/>
      <c r="S26" s="116">
        <v>9.5</v>
      </c>
      <c r="T26" s="91"/>
      <c r="U26" s="116">
        <v>10.5</v>
      </c>
      <c r="V26" s="91"/>
      <c r="W26" s="116">
        <v>10.5</v>
      </c>
      <c r="X26" s="67"/>
      <c r="Y26" s="67"/>
      <c r="Z26" s="67"/>
      <c r="AA26" s="91"/>
      <c r="AB26" s="3">
        <v>10.5</v>
      </c>
      <c r="AC26" s="92">
        <v>10.5</v>
      </c>
      <c r="AD26" s="67"/>
      <c r="AE26" s="91"/>
      <c r="AF26" s="4">
        <v>10.5</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2.8</v>
      </c>
      <c r="K28" s="91"/>
      <c r="L28" s="116">
        <v>2.8</v>
      </c>
      <c r="M28" s="91"/>
      <c r="N28" s="116">
        <v>2.8</v>
      </c>
      <c r="O28" s="91"/>
      <c r="P28" s="116">
        <v>2.8</v>
      </c>
      <c r="Q28" s="67"/>
      <c r="R28" s="91"/>
      <c r="S28" s="116">
        <v>2.8</v>
      </c>
      <c r="T28" s="91"/>
      <c r="U28" s="116">
        <v>1.4</v>
      </c>
      <c r="V28" s="91"/>
      <c r="W28" s="116">
        <v>1.3</v>
      </c>
      <c r="X28" s="67"/>
      <c r="Y28" s="67"/>
      <c r="Z28" s="67"/>
      <c r="AA28" s="91"/>
      <c r="AB28" s="3">
        <v>1.4</v>
      </c>
      <c r="AC28" s="92">
        <v>1.3</v>
      </c>
      <c r="AD28" s="67"/>
      <c r="AE28" s="91"/>
      <c r="AF28" s="4">
        <v>1.3</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0.90900000000000003</v>
      </c>
      <c r="K31" s="91"/>
      <c r="L31" s="118">
        <v>0.90900000000000003</v>
      </c>
      <c r="M31" s="91"/>
      <c r="N31" s="118">
        <v>0.90900000000000003</v>
      </c>
      <c r="O31" s="91"/>
      <c r="P31" s="118">
        <v>0.90900000000000003</v>
      </c>
      <c r="Q31" s="67"/>
      <c r="R31" s="91"/>
      <c r="S31" s="118">
        <v>0.90900000000000003</v>
      </c>
      <c r="T31" s="91"/>
      <c r="U31" s="118">
        <v>0.91800000000000004</v>
      </c>
      <c r="V31" s="91"/>
      <c r="W31" s="118">
        <v>0.91800000000000004</v>
      </c>
      <c r="X31" s="67"/>
      <c r="Y31" s="67"/>
      <c r="Z31" s="67"/>
      <c r="AA31" s="91"/>
      <c r="AB31" s="7">
        <v>0.91800000000000004</v>
      </c>
      <c r="AC31" s="96">
        <v>0.91800000000000004</v>
      </c>
      <c r="AD31" s="67"/>
      <c r="AE31" s="91"/>
      <c r="AF31" s="8">
        <v>0.91800000000000004</v>
      </c>
    </row>
    <row r="32" spans="4:32" ht="13.15" customHeight="1" x14ac:dyDescent="0.25">
      <c r="E32" s="93" t="s">
        <v>40</v>
      </c>
      <c r="F32" s="67"/>
      <c r="G32" s="67"/>
      <c r="H32" s="67"/>
      <c r="I32" s="94"/>
      <c r="J32" s="116">
        <v>5</v>
      </c>
      <c r="K32" s="91"/>
      <c r="L32" s="116">
        <v>5</v>
      </c>
      <c r="M32" s="91"/>
      <c r="N32" s="116">
        <v>5</v>
      </c>
      <c r="O32" s="91"/>
      <c r="P32" s="116">
        <v>5</v>
      </c>
      <c r="Q32" s="67"/>
      <c r="R32" s="91"/>
      <c r="S32" s="116">
        <v>5</v>
      </c>
      <c r="T32" s="91"/>
      <c r="U32" s="116">
        <v>5.4</v>
      </c>
      <c r="V32" s="91"/>
      <c r="W32" s="116">
        <v>5.4</v>
      </c>
      <c r="X32" s="67"/>
      <c r="Y32" s="67"/>
      <c r="Z32" s="67"/>
      <c r="AA32" s="91"/>
      <c r="AB32" s="3">
        <v>5.4</v>
      </c>
      <c r="AC32" s="92">
        <v>5.4</v>
      </c>
      <c r="AD32" s="67"/>
      <c r="AE32" s="91"/>
      <c r="AF32" s="4">
        <v>5.4</v>
      </c>
    </row>
    <row r="33" spans="5:32" ht="13.15" customHeight="1" x14ac:dyDescent="0.25">
      <c r="E33" s="97" t="s">
        <v>44</v>
      </c>
      <c r="F33" s="67"/>
      <c r="G33" s="67"/>
      <c r="H33" s="67"/>
      <c r="I33" s="94"/>
      <c r="J33" s="119">
        <v>2.6</v>
      </c>
      <c r="K33" s="91"/>
      <c r="L33" s="119">
        <v>2.6</v>
      </c>
      <c r="M33" s="91"/>
      <c r="N33" s="119">
        <v>2.6</v>
      </c>
      <c r="O33" s="91"/>
      <c r="P33" s="119">
        <v>2.6</v>
      </c>
      <c r="Q33" s="67"/>
      <c r="R33" s="91"/>
      <c r="S33" s="119">
        <v>2.6</v>
      </c>
      <c r="T33" s="91"/>
      <c r="U33" s="119">
        <v>1.3</v>
      </c>
      <c r="V33" s="91"/>
      <c r="W33" s="119">
        <v>1.3</v>
      </c>
      <c r="X33" s="67"/>
      <c r="Y33" s="67"/>
      <c r="Z33" s="67"/>
      <c r="AA33" s="91"/>
      <c r="AB33" s="9">
        <v>1.3</v>
      </c>
      <c r="AC33" s="98">
        <v>1.3</v>
      </c>
      <c r="AD33" s="67"/>
      <c r="AE33" s="91"/>
      <c r="AF33" s="10">
        <v>1.3</v>
      </c>
    </row>
    <row r="34" spans="5:32" ht="20.25" customHeight="1" x14ac:dyDescent="0.25">
      <c r="E34" s="93" t="s">
        <v>948</v>
      </c>
      <c r="F34" s="67"/>
      <c r="G34" s="67"/>
      <c r="H34" s="67"/>
      <c r="I34" s="94"/>
      <c r="J34" s="117">
        <v>0.1</v>
      </c>
      <c r="K34" s="91"/>
      <c r="L34" s="117">
        <v>0.1</v>
      </c>
      <c r="M34" s="91"/>
      <c r="N34" s="117">
        <v>0.1</v>
      </c>
      <c r="O34" s="91"/>
      <c r="P34" s="117">
        <v>0.1</v>
      </c>
      <c r="Q34" s="67"/>
      <c r="R34" s="91"/>
      <c r="S34" s="117">
        <v>0.1</v>
      </c>
      <c r="T34" s="91"/>
      <c r="U34" s="117">
        <v>0.1</v>
      </c>
      <c r="V34" s="91"/>
      <c r="W34" s="117">
        <v>0.1</v>
      </c>
      <c r="X34" s="67"/>
      <c r="Y34" s="67"/>
      <c r="Z34" s="67"/>
      <c r="AA34" s="91"/>
      <c r="AB34" s="5">
        <v>0.1</v>
      </c>
      <c r="AC34" s="95">
        <v>0.1</v>
      </c>
      <c r="AD34" s="67"/>
      <c r="AE34" s="91"/>
      <c r="AF34" s="6">
        <v>0.1</v>
      </c>
    </row>
    <row r="35" spans="5:32" ht="20.25" customHeight="1" x14ac:dyDescent="0.25">
      <c r="E35" s="93" t="s">
        <v>949</v>
      </c>
      <c r="F35" s="67"/>
      <c r="G35" s="67"/>
      <c r="H35" s="67"/>
      <c r="I35" s="94"/>
      <c r="J35" s="117" t="s">
        <v>1392</v>
      </c>
      <c r="K35" s="91"/>
      <c r="L35" s="117" t="s">
        <v>1392</v>
      </c>
      <c r="M35" s="91"/>
      <c r="N35" s="117" t="s">
        <v>1392</v>
      </c>
      <c r="O35" s="91"/>
      <c r="P35" s="117" t="s">
        <v>1392</v>
      </c>
      <c r="Q35" s="67"/>
      <c r="R35" s="91"/>
      <c r="S35" s="117" t="s">
        <v>1392</v>
      </c>
      <c r="T35" s="91"/>
      <c r="U35" s="117" t="s">
        <v>1392</v>
      </c>
      <c r="V35" s="91"/>
      <c r="W35" s="117" t="s">
        <v>1392</v>
      </c>
      <c r="X35" s="67"/>
      <c r="Y35" s="67"/>
      <c r="Z35" s="67"/>
      <c r="AA35" s="91"/>
      <c r="AB35" s="5" t="s">
        <v>1392</v>
      </c>
      <c r="AC35" s="95" t="s">
        <v>1392</v>
      </c>
      <c r="AD35" s="67"/>
      <c r="AE35" s="91"/>
      <c r="AF35" s="6" t="s">
        <v>1392</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8</v>
      </c>
      <c r="K43" s="121"/>
      <c r="L43" s="120">
        <v>8</v>
      </c>
      <c r="M43" s="121"/>
      <c r="N43" s="120">
        <v>8</v>
      </c>
      <c r="O43" s="121"/>
      <c r="P43" s="120">
        <v>8</v>
      </c>
      <c r="Q43" s="122"/>
      <c r="R43" s="121"/>
      <c r="S43" s="120">
        <v>8</v>
      </c>
      <c r="T43" s="121"/>
      <c r="U43" s="125">
        <v>8</v>
      </c>
      <c r="V43" s="126"/>
      <c r="W43" s="120">
        <v>8</v>
      </c>
      <c r="X43" s="122"/>
      <c r="Y43" s="122"/>
      <c r="Z43" s="122"/>
      <c r="AA43" s="121"/>
      <c r="AB43" s="23">
        <v>8</v>
      </c>
      <c r="AC43" s="120">
        <v>8</v>
      </c>
      <c r="AD43" s="122"/>
      <c r="AE43" s="121"/>
      <c r="AF43" s="24">
        <v>8</v>
      </c>
    </row>
    <row r="44" spans="5:32" ht="22.5" customHeight="1" x14ac:dyDescent="0.25">
      <c r="E44" s="99" t="s">
        <v>85</v>
      </c>
      <c r="F44" s="100"/>
      <c r="G44" s="100"/>
      <c r="H44" s="100"/>
      <c r="I44" s="101"/>
      <c r="J44" s="120">
        <v>4</v>
      </c>
      <c r="K44" s="121"/>
      <c r="L44" s="120">
        <v>4</v>
      </c>
      <c r="M44" s="121"/>
      <c r="N44" s="120">
        <v>4</v>
      </c>
      <c r="O44" s="121"/>
      <c r="P44" s="120">
        <v>4</v>
      </c>
      <c r="Q44" s="122"/>
      <c r="R44" s="121"/>
      <c r="S44" s="120">
        <v>4</v>
      </c>
      <c r="T44" s="121"/>
      <c r="U44" s="120">
        <v>4</v>
      </c>
      <c r="V44" s="121"/>
      <c r="W44" s="120">
        <v>4</v>
      </c>
      <c r="X44" s="122"/>
      <c r="Y44" s="122"/>
      <c r="Z44" s="122"/>
      <c r="AA44" s="121"/>
      <c r="AB44" s="23">
        <v>4</v>
      </c>
      <c r="AC44" s="120">
        <v>4</v>
      </c>
      <c r="AD44" s="122"/>
      <c r="AE44" s="121"/>
      <c r="AF44" s="24">
        <v>4</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adVoUShBMCwcq7YJyzhvSvSZ5NCpxu25+nM1FNv3mF9VoVEW34Q7yYLJu/sigaJm2e+ij4sui7cgCzfqwNzEw==" saltValue="CIHGODQDT5/2lfYBGSlkDA=="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F9179460-8A28-48AA-89D4-D803CF797E70}"/>
    <hyperlink ref="E53" location="INDEX!A1" display="Return to Index" xr:uid="{D80DE6D4-BEC2-438A-9FE2-4281B30475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GIRU - Giru (66/11kV)</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7"/>
  <dimension ref="A1:AJ53"/>
  <sheetViews>
    <sheetView showGridLines="0" topLeftCell="A22" workbookViewId="0">
      <selection activeCell="E53" sqref="E5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1393</v>
      </c>
      <c r="J3" s="69"/>
      <c r="K3" s="69"/>
      <c r="L3" s="69"/>
      <c r="M3" s="69"/>
      <c r="N3" s="69"/>
      <c r="O3" s="69"/>
      <c r="P3" s="69"/>
      <c r="Q3" s="69"/>
      <c r="R3" s="69"/>
      <c r="S3" s="69"/>
      <c r="V3" s="71" t="s">
        <v>929</v>
      </c>
      <c r="W3" s="69"/>
      <c r="Y3" s="72" t="s">
        <v>1022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1023</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1394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1106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1395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24.4</v>
      </c>
      <c r="K26" s="91"/>
      <c r="L26" s="116">
        <v>24.4</v>
      </c>
      <c r="M26" s="91"/>
      <c r="N26" s="116">
        <v>24.4</v>
      </c>
      <c r="O26" s="91"/>
      <c r="P26" s="116">
        <v>24.4</v>
      </c>
      <c r="Q26" s="67"/>
      <c r="R26" s="91"/>
      <c r="S26" s="116">
        <v>24.4</v>
      </c>
      <c r="T26" s="91"/>
      <c r="U26" s="116">
        <v>29.6</v>
      </c>
      <c r="V26" s="91"/>
      <c r="W26" s="116">
        <v>29.6</v>
      </c>
      <c r="X26" s="67"/>
      <c r="Y26" s="67"/>
      <c r="Z26" s="67"/>
      <c r="AA26" s="91"/>
      <c r="AB26" s="3">
        <v>29.6</v>
      </c>
      <c r="AC26" s="92">
        <v>29.6</v>
      </c>
      <c r="AD26" s="67"/>
      <c r="AE26" s="91"/>
      <c r="AF26" s="4">
        <v>29.6</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6.2</v>
      </c>
      <c r="K28" s="91"/>
      <c r="L28" s="116">
        <v>6.2</v>
      </c>
      <c r="M28" s="91"/>
      <c r="N28" s="116">
        <v>6.3</v>
      </c>
      <c r="O28" s="91"/>
      <c r="P28" s="116">
        <v>6.3</v>
      </c>
      <c r="Q28" s="67"/>
      <c r="R28" s="91"/>
      <c r="S28" s="116">
        <v>6.3</v>
      </c>
      <c r="T28" s="91"/>
      <c r="U28" s="116">
        <v>3.5</v>
      </c>
      <c r="V28" s="91"/>
      <c r="W28" s="116">
        <v>3.6</v>
      </c>
      <c r="X28" s="67"/>
      <c r="Y28" s="67"/>
      <c r="Z28" s="67"/>
      <c r="AA28" s="91"/>
      <c r="AB28" s="3">
        <v>3.6</v>
      </c>
      <c r="AC28" s="92">
        <v>3.6</v>
      </c>
      <c r="AD28" s="67"/>
      <c r="AE28" s="91"/>
      <c r="AF28" s="4">
        <v>3.7</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0.86699999999999999</v>
      </c>
      <c r="K31" s="91"/>
      <c r="L31" s="118">
        <v>0.86699999999999999</v>
      </c>
      <c r="M31" s="91"/>
      <c r="N31" s="118">
        <v>0.86699999999999999</v>
      </c>
      <c r="O31" s="91"/>
      <c r="P31" s="118">
        <v>0.86699999999999999</v>
      </c>
      <c r="Q31" s="67"/>
      <c r="R31" s="91"/>
      <c r="S31" s="118">
        <v>0.86699999999999999</v>
      </c>
      <c r="T31" s="91"/>
      <c r="U31" s="118">
        <v>0.86899999999999999</v>
      </c>
      <c r="V31" s="91"/>
      <c r="W31" s="118">
        <v>0.86899999999999999</v>
      </c>
      <c r="X31" s="67"/>
      <c r="Y31" s="67"/>
      <c r="Z31" s="67"/>
      <c r="AA31" s="91"/>
      <c r="AB31" s="7">
        <v>0.86899999999999999</v>
      </c>
      <c r="AC31" s="96">
        <v>0.86699999999999999</v>
      </c>
      <c r="AD31" s="67"/>
      <c r="AE31" s="91"/>
      <c r="AF31" s="8">
        <v>0.86899999999999999</v>
      </c>
    </row>
    <row r="32" spans="4:32" ht="13.15" customHeight="1" x14ac:dyDescent="0.25">
      <c r="E32" s="93" t="s">
        <v>40</v>
      </c>
      <c r="F32" s="67"/>
      <c r="G32" s="67"/>
      <c r="H32" s="67"/>
      <c r="I32" s="94"/>
      <c r="J32" s="116">
        <v>14.3</v>
      </c>
      <c r="K32" s="91"/>
      <c r="L32" s="116">
        <v>14.3</v>
      </c>
      <c r="M32" s="91"/>
      <c r="N32" s="116">
        <v>14.3</v>
      </c>
      <c r="O32" s="91"/>
      <c r="P32" s="116">
        <v>14.3</v>
      </c>
      <c r="Q32" s="67"/>
      <c r="R32" s="91"/>
      <c r="S32" s="116">
        <v>14.3</v>
      </c>
      <c r="T32" s="91"/>
      <c r="U32" s="116">
        <v>15</v>
      </c>
      <c r="V32" s="91"/>
      <c r="W32" s="116">
        <v>15</v>
      </c>
      <c r="X32" s="67"/>
      <c r="Y32" s="67"/>
      <c r="Z32" s="67"/>
      <c r="AA32" s="91"/>
      <c r="AB32" s="3">
        <v>15</v>
      </c>
      <c r="AC32" s="92">
        <v>15</v>
      </c>
      <c r="AD32" s="67"/>
      <c r="AE32" s="91"/>
      <c r="AF32" s="4">
        <v>15</v>
      </c>
    </row>
    <row r="33" spans="5:32" ht="13.15" customHeight="1" x14ac:dyDescent="0.25">
      <c r="E33" s="97" t="s">
        <v>44</v>
      </c>
      <c r="F33" s="67"/>
      <c r="G33" s="67"/>
      <c r="H33" s="67"/>
      <c r="I33" s="94"/>
      <c r="J33" s="119">
        <v>5.9</v>
      </c>
      <c r="K33" s="91"/>
      <c r="L33" s="119">
        <v>6</v>
      </c>
      <c r="M33" s="91"/>
      <c r="N33" s="119">
        <v>6</v>
      </c>
      <c r="O33" s="91"/>
      <c r="P33" s="119">
        <v>6</v>
      </c>
      <c r="Q33" s="67"/>
      <c r="R33" s="91"/>
      <c r="S33" s="119">
        <v>6</v>
      </c>
      <c r="T33" s="91"/>
      <c r="U33" s="119">
        <v>3.5</v>
      </c>
      <c r="V33" s="91"/>
      <c r="W33" s="119">
        <v>3.5</v>
      </c>
      <c r="X33" s="67"/>
      <c r="Y33" s="67"/>
      <c r="Z33" s="67"/>
      <c r="AA33" s="91"/>
      <c r="AB33" s="9">
        <v>3.5</v>
      </c>
      <c r="AC33" s="98">
        <v>3.5</v>
      </c>
      <c r="AD33" s="67"/>
      <c r="AE33" s="91"/>
      <c r="AF33" s="10">
        <v>3.6</v>
      </c>
    </row>
    <row r="34" spans="5:32" ht="20.25" customHeight="1" x14ac:dyDescent="0.25">
      <c r="E34" s="93" t="s">
        <v>948</v>
      </c>
      <c r="F34" s="67"/>
      <c r="G34" s="67"/>
      <c r="H34" s="67"/>
      <c r="I34" s="94"/>
      <c r="J34" s="117">
        <v>0.3</v>
      </c>
      <c r="K34" s="91"/>
      <c r="L34" s="117">
        <v>0.3</v>
      </c>
      <c r="M34" s="91"/>
      <c r="N34" s="117">
        <v>0.3</v>
      </c>
      <c r="O34" s="91"/>
      <c r="P34" s="117">
        <v>0.3</v>
      </c>
      <c r="Q34" s="67"/>
      <c r="R34" s="91"/>
      <c r="S34" s="117">
        <v>0.3</v>
      </c>
      <c r="T34" s="91"/>
      <c r="U34" s="117">
        <v>0.2</v>
      </c>
      <c r="V34" s="91"/>
      <c r="W34" s="117">
        <v>0.2</v>
      </c>
      <c r="X34" s="67"/>
      <c r="Y34" s="67"/>
      <c r="Z34" s="67"/>
      <c r="AA34" s="91"/>
      <c r="AB34" s="5">
        <v>0.2</v>
      </c>
      <c r="AC34" s="95">
        <v>0.2</v>
      </c>
      <c r="AD34" s="67"/>
      <c r="AE34" s="91"/>
      <c r="AF34" s="6">
        <v>0.2</v>
      </c>
    </row>
    <row r="35" spans="5:32" ht="20.25" customHeight="1" x14ac:dyDescent="0.25">
      <c r="E35" s="93" t="s">
        <v>949</v>
      </c>
      <c r="F35" s="67"/>
      <c r="G35" s="67"/>
      <c r="H35" s="67"/>
      <c r="I35" s="94"/>
      <c r="J35" s="117" t="s">
        <v>1396</v>
      </c>
      <c r="K35" s="91"/>
      <c r="L35" s="117" t="s">
        <v>1396</v>
      </c>
      <c r="M35" s="91"/>
      <c r="N35" s="117" t="s">
        <v>1396</v>
      </c>
      <c r="O35" s="91"/>
      <c r="P35" s="117" t="s">
        <v>1396</v>
      </c>
      <c r="Q35" s="67"/>
      <c r="R35" s="91"/>
      <c r="S35" s="117" t="s">
        <v>1396</v>
      </c>
      <c r="T35" s="91"/>
      <c r="U35" s="117" t="s">
        <v>1396</v>
      </c>
      <c r="V35" s="91"/>
      <c r="W35" s="117" t="s">
        <v>1396</v>
      </c>
      <c r="X35" s="67"/>
      <c r="Y35" s="67"/>
      <c r="Z35" s="67"/>
      <c r="AA35" s="91"/>
      <c r="AB35" s="5" t="s">
        <v>1396</v>
      </c>
      <c r="AC35" s="95" t="s">
        <v>1396</v>
      </c>
      <c r="AD35" s="67"/>
      <c r="AE35" s="91"/>
      <c r="AF35" s="6" t="s">
        <v>1396</v>
      </c>
    </row>
    <row r="36" spans="5:32" ht="13.15" customHeight="1" x14ac:dyDescent="0.25">
      <c r="E36" s="93" t="s">
        <v>56</v>
      </c>
      <c r="F36" s="67"/>
      <c r="G36" s="67"/>
      <c r="H36" s="67"/>
      <c r="I36" s="94"/>
      <c r="J36" s="117"/>
      <c r="K36" s="91"/>
      <c r="L36" s="117"/>
      <c r="M36" s="91"/>
      <c r="N36" s="117"/>
      <c r="O36" s="91"/>
      <c r="P36" s="117"/>
      <c r="Q36" s="67"/>
      <c r="R36" s="91"/>
      <c r="S36" s="117"/>
      <c r="T36" s="91"/>
      <c r="U36" s="117"/>
      <c r="V36" s="91"/>
      <c r="W36" s="117"/>
      <c r="X36" s="67"/>
      <c r="Y36" s="67"/>
      <c r="Z36" s="67"/>
      <c r="AA36" s="91"/>
      <c r="AB36" s="5"/>
      <c r="AC36" s="95"/>
      <c r="AD36" s="67"/>
      <c r="AE36" s="91"/>
      <c r="AF36" s="6"/>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v>
      </c>
      <c r="K39" s="91"/>
      <c r="L39" s="116">
        <v>0</v>
      </c>
      <c r="M39" s="91"/>
      <c r="N39" s="116">
        <v>0</v>
      </c>
      <c r="O39" s="91"/>
      <c r="P39" s="116">
        <v>0</v>
      </c>
      <c r="Q39" s="67"/>
      <c r="R39" s="91"/>
      <c r="S39" s="116">
        <v>0</v>
      </c>
      <c r="T39" s="91"/>
      <c r="U39" s="116">
        <v>0</v>
      </c>
      <c r="V39" s="91"/>
      <c r="W39" s="116">
        <v>0</v>
      </c>
      <c r="X39" s="67"/>
      <c r="Y39" s="67"/>
      <c r="Z39" s="67"/>
      <c r="AA39" s="91"/>
      <c r="AB39" s="3">
        <v>0</v>
      </c>
      <c r="AC39" s="92">
        <v>0</v>
      </c>
      <c r="AD39" s="67"/>
      <c r="AE39" s="91"/>
      <c r="AF39" s="4">
        <v>0</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02">
        <v>17.5</v>
      </c>
      <c r="K43" s="103"/>
      <c r="L43" s="102">
        <v>17.5</v>
      </c>
      <c r="M43" s="103"/>
      <c r="N43" s="102">
        <v>17.5</v>
      </c>
      <c r="O43" s="103"/>
      <c r="P43" s="102">
        <v>17.5</v>
      </c>
      <c r="Q43" s="100"/>
      <c r="R43" s="103"/>
      <c r="S43" s="102">
        <v>17.5</v>
      </c>
      <c r="T43" s="103"/>
      <c r="U43" s="113">
        <v>17.5</v>
      </c>
      <c r="V43" s="114"/>
      <c r="W43" s="102">
        <v>17.5</v>
      </c>
      <c r="X43" s="100"/>
      <c r="Y43" s="100"/>
      <c r="Z43" s="100"/>
      <c r="AA43" s="103"/>
      <c r="AB43" s="18">
        <v>17.5</v>
      </c>
      <c r="AC43" s="102">
        <v>17.5</v>
      </c>
      <c r="AD43" s="100"/>
      <c r="AE43" s="103"/>
      <c r="AF43" s="19">
        <v>17.5</v>
      </c>
    </row>
    <row r="44" spans="5:32" ht="22.5" customHeight="1" x14ac:dyDescent="0.25">
      <c r="E44" s="99" t="s">
        <v>85</v>
      </c>
      <c r="F44" s="100"/>
      <c r="G44" s="100"/>
      <c r="H44" s="100"/>
      <c r="I44" s="101"/>
      <c r="J44" s="102">
        <v>7.5</v>
      </c>
      <c r="K44" s="103"/>
      <c r="L44" s="102">
        <v>7.5</v>
      </c>
      <c r="M44" s="103"/>
      <c r="N44" s="102">
        <v>7.5</v>
      </c>
      <c r="O44" s="103"/>
      <c r="P44" s="102">
        <v>7.5</v>
      </c>
      <c r="Q44" s="100"/>
      <c r="R44" s="103"/>
      <c r="S44" s="102">
        <v>7.5</v>
      </c>
      <c r="T44" s="103"/>
      <c r="U44" s="102">
        <v>7.5</v>
      </c>
      <c r="V44" s="103"/>
      <c r="W44" s="102">
        <v>7.5</v>
      </c>
      <c r="X44" s="100"/>
      <c r="Y44" s="100"/>
      <c r="Z44" s="100"/>
      <c r="AA44" s="103"/>
      <c r="AB44" s="18">
        <v>7.5</v>
      </c>
      <c r="AC44" s="102">
        <v>7.5</v>
      </c>
      <c r="AD44" s="100"/>
      <c r="AE44" s="103"/>
      <c r="AF44" s="19">
        <v>7.5</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I97WNXjt7nk4vfzdAJb8GZVxrmT/f5GptUSWmCdPv3wWV3eYbGUMjMI1eJ/RDN6RxDPBdTxoHCKeaVHGOh0/jw==" saltValue="TUTOuDuO9esb7ZxMtbSnM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5B72B582-0407-44B4-93A0-61DD27E0DCDA}"/>
    <hyperlink ref="E53" location="INDEX!A1" display="Return to Index" xr:uid="{298E7B58-2A1B-49BA-B7D1-24D821A8923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GIVE - Givelda (66/11kV)</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0"/>
  <dimension ref="A1:AJ53"/>
  <sheetViews>
    <sheetView showGridLines="0" topLeftCell="A16"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6" t="s">
        <v>927</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row>
    <row r="2" spans="1:36" ht="4.7" customHeight="1" x14ac:dyDescent="0.25"/>
    <row r="3" spans="1:36" x14ac:dyDescent="0.25">
      <c r="B3" s="68" t="s">
        <v>13</v>
      </c>
      <c r="C3" s="69"/>
      <c r="D3" s="69"/>
      <c r="E3" s="69"/>
      <c r="F3" s="69"/>
      <c r="I3" s="70" t="s">
        <v>1397</v>
      </c>
      <c r="J3" s="69"/>
      <c r="K3" s="69"/>
      <c r="L3" s="69"/>
      <c r="M3" s="69"/>
      <c r="N3" s="69"/>
      <c r="O3" s="69"/>
      <c r="P3" s="69"/>
      <c r="Q3" s="69"/>
      <c r="R3" s="69"/>
      <c r="S3" s="69"/>
      <c r="V3" s="71" t="s">
        <v>929</v>
      </c>
      <c r="W3" s="69"/>
      <c r="Y3" s="72" t="s">
        <v>1151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931</v>
      </c>
      <c r="C7" s="69"/>
      <c r="D7" s="69"/>
      <c r="E7" s="69"/>
      <c r="F7" s="69"/>
      <c r="I7" s="77" t="s">
        <v>957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1398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934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935</v>
      </c>
      <c r="B14" s="69"/>
      <c r="C14" s="69"/>
      <c r="D14" s="69"/>
      <c r="E14" s="69"/>
      <c r="I14" s="77" t="s">
        <v>1399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937</v>
      </c>
      <c r="E16" s="69"/>
      <c r="F16" s="69"/>
      <c r="G16" s="69"/>
      <c r="H16" s="69"/>
      <c r="I16" s="69"/>
      <c r="J16" s="69"/>
      <c r="K16" s="69"/>
      <c r="L16" s="69"/>
      <c r="O16" s="73" t="s">
        <v>1400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939</v>
      </c>
      <c r="S19" s="69"/>
      <c r="T19" s="69"/>
      <c r="U19" s="69"/>
      <c r="V19" s="69"/>
      <c r="W19" s="69"/>
      <c r="X19" s="69"/>
      <c r="Y19" s="69"/>
      <c r="Z19" s="69"/>
      <c r="AA19" s="75" t="s">
        <v>940</v>
      </c>
      <c r="AB19" s="69"/>
      <c r="AC19" s="69"/>
      <c r="AD19" s="69"/>
    </row>
    <row r="20" spans="4:32" ht="0.95" customHeight="1" x14ac:dyDescent="0.25">
      <c r="D20" s="74" t="s">
        <v>939</v>
      </c>
      <c r="E20" s="69"/>
      <c r="F20" s="69"/>
      <c r="G20" s="69"/>
      <c r="H20" s="69"/>
      <c r="I20" s="69"/>
      <c r="J20" s="69"/>
      <c r="K20" s="69"/>
      <c r="L20" s="69"/>
      <c r="O20" s="76" t="s">
        <v>940</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78" t="s">
        <v>941</v>
      </c>
      <c r="F24" s="79"/>
      <c r="G24" s="79"/>
      <c r="H24" s="79"/>
      <c r="I24" s="80"/>
      <c r="J24" s="84" t="s">
        <v>2</v>
      </c>
      <c r="K24" s="85"/>
      <c r="L24" s="85"/>
      <c r="M24" s="85"/>
      <c r="N24" s="85"/>
      <c r="O24" s="85"/>
      <c r="P24" s="85"/>
      <c r="Q24" s="85"/>
      <c r="R24" s="85"/>
      <c r="S24" s="85"/>
      <c r="T24" s="86"/>
      <c r="U24" s="87" t="s">
        <v>3</v>
      </c>
      <c r="V24" s="88"/>
      <c r="W24" s="88"/>
      <c r="X24" s="88"/>
      <c r="Y24" s="88"/>
      <c r="Z24" s="88"/>
      <c r="AA24" s="88"/>
      <c r="AB24" s="88"/>
      <c r="AC24" s="88"/>
      <c r="AD24" s="88"/>
      <c r="AE24" s="88"/>
      <c r="AF24" s="89"/>
    </row>
    <row r="25" spans="4:32" x14ac:dyDescent="0.25">
      <c r="E25" s="81"/>
      <c r="F25" s="82"/>
      <c r="G25" s="82"/>
      <c r="H25" s="82"/>
      <c r="I25" s="83"/>
      <c r="J25" s="115" t="s">
        <v>6</v>
      </c>
      <c r="K25" s="91"/>
      <c r="L25" s="115" t="s">
        <v>7</v>
      </c>
      <c r="M25" s="91"/>
      <c r="N25" s="115" t="s">
        <v>8</v>
      </c>
      <c r="O25" s="91"/>
      <c r="P25" s="115" t="s">
        <v>9</v>
      </c>
      <c r="Q25" s="67"/>
      <c r="R25" s="91"/>
      <c r="S25" s="115" t="s">
        <v>10</v>
      </c>
      <c r="T25" s="91"/>
      <c r="U25" s="115" t="s">
        <v>942</v>
      </c>
      <c r="V25" s="91"/>
      <c r="W25" s="115" t="s">
        <v>943</v>
      </c>
      <c r="X25" s="67"/>
      <c r="Y25" s="67"/>
      <c r="Z25" s="67"/>
      <c r="AA25" s="91"/>
      <c r="AB25" s="1" t="s">
        <v>944</v>
      </c>
      <c r="AC25" s="90" t="s">
        <v>945</v>
      </c>
      <c r="AD25" s="67"/>
      <c r="AE25" s="91"/>
      <c r="AF25" s="2" t="s">
        <v>946</v>
      </c>
    </row>
    <row r="26" spans="4:32" ht="13.15" customHeight="1" x14ac:dyDescent="0.25">
      <c r="E26" s="93" t="s">
        <v>0</v>
      </c>
      <c r="F26" s="67"/>
      <c r="G26" s="67"/>
      <c r="H26" s="67"/>
      <c r="I26" s="94"/>
      <c r="J26" s="116">
        <v>0.7</v>
      </c>
      <c r="K26" s="91"/>
      <c r="L26" s="116">
        <v>0.7</v>
      </c>
      <c r="M26" s="91"/>
      <c r="N26" s="116">
        <v>0.7</v>
      </c>
      <c r="O26" s="91"/>
      <c r="P26" s="116">
        <v>0.7</v>
      </c>
      <c r="Q26" s="67"/>
      <c r="R26" s="91"/>
      <c r="S26" s="116">
        <v>0.7</v>
      </c>
      <c r="T26" s="91"/>
      <c r="U26" s="116">
        <v>0.7</v>
      </c>
      <c r="V26" s="91"/>
      <c r="W26" s="116">
        <v>0.7</v>
      </c>
      <c r="X26" s="67"/>
      <c r="Y26" s="67"/>
      <c r="Z26" s="67"/>
      <c r="AA26" s="91"/>
      <c r="AB26" s="3">
        <v>0.7</v>
      </c>
      <c r="AC26" s="92">
        <v>0.7</v>
      </c>
      <c r="AD26" s="67"/>
      <c r="AE26" s="91"/>
      <c r="AF26" s="4">
        <v>0.7</v>
      </c>
    </row>
    <row r="27" spans="4:32" ht="20.25" customHeight="1" x14ac:dyDescent="0.25">
      <c r="E27" s="93" t="s">
        <v>24</v>
      </c>
      <c r="F27" s="67"/>
      <c r="G27" s="67"/>
      <c r="H27" s="67"/>
      <c r="I27" s="94"/>
      <c r="J27" s="116">
        <v>0</v>
      </c>
      <c r="K27" s="91"/>
      <c r="L27" s="116">
        <v>0</v>
      </c>
      <c r="M27" s="91"/>
      <c r="N27" s="116">
        <v>0</v>
      </c>
      <c r="O27" s="91"/>
      <c r="P27" s="116">
        <v>0</v>
      </c>
      <c r="Q27" s="67"/>
      <c r="R27" s="91"/>
      <c r="S27" s="116">
        <v>0</v>
      </c>
      <c r="T27" s="91"/>
      <c r="U27" s="116">
        <v>0</v>
      </c>
      <c r="V27" s="91"/>
      <c r="W27" s="116">
        <v>0</v>
      </c>
      <c r="X27" s="67"/>
      <c r="Y27" s="67"/>
      <c r="Z27" s="67"/>
      <c r="AA27" s="91"/>
      <c r="AB27" s="3">
        <v>0</v>
      </c>
      <c r="AC27" s="92">
        <v>0</v>
      </c>
      <c r="AD27" s="67"/>
      <c r="AE27" s="91"/>
      <c r="AF27" s="4">
        <v>0</v>
      </c>
    </row>
    <row r="28" spans="4:32" ht="13.15" customHeight="1" x14ac:dyDescent="0.25">
      <c r="E28" s="93" t="s">
        <v>28</v>
      </c>
      <c r="F28" s="67"/>
      <c r="G28" s="67"/>
      <c r="H28" s="67"/>
      <c r="I28" s="94"/>
      <c r="J28" s="116">
        <v>0.6</v>
      </c>
      <c r="K28" s="91"/>
      <c r="L28" s="116">
        <v>0.6</v>
      </c>
      <c r="M28" s="91"/>
      <c r="N28" s="116">
        <v>0.6</v>
      </c>
      <c r="O28" s="91"/>
      <c r="P28" s="116">
        <v>0.6</v>
      </c>
      <c r="Q28" s="67"/>
      <c r="R28" s="91"/>
      <c r="S28" s="116">
        <v>0.6</v>
      </c>
      <c r="T28" s="91"/>
      <c r="U28" s="116">
        <v>0.4</v>
      </c>
      <c r="V28" s="91"/>
      <c r="W28" s="116">
        <v>0.4</v>
      </c>
      <c r="X28" s="67"/>
      <c r="Y28" s="67"/>
      <c r="Z28" s="67"/>
      <c r="AA28" s="91"/>
      <c r="AB28" s="3">
        <v>0.4</v>
      </c>
      <c r="AC28" s="92">
        <v>0.4</v>
      </c>
      <c r="AD28" s="67"/>
      <c r="AE28" s="91"/>
      <c r="AF28" s="4">
        <v>0.4</v>
      </c>
    </row>
    <row r="29" spans="4:32" ht="13.15" customHeight="1" x14ac:dyDescent="0.25">
      <c r="E29" s="93" t="s">
        <v>32</v>
      </c>
      <c r="F29" s="67"/>
      <c r="G29" s="67"/>
      <c r="H29" s="67"/>
      <c r="I29" s="94"/>
      <c r="J29" s="117"/>
      <c r="K29" s="91"/>
      <c r="L29" s="117"/>
      <c r="M29" s="91"/>
      <c r="N29" s="117"/>
      <c r="O29" s="91"/>
      <c r="P29" s="117"/>
      <c r="Q29" s="67"/>
      <c r="R29" s="91"/>
      <c r="S29" s="117"/>
      <c r="T29" s="91"/>
      <c r="U29" s="117"/>
      <c r="V29" s="91"/>
      <c r="W29" s="117"/>
      <c r="X29" s="67"/>
      <c r="Y29" s="67"/>
      <c r="Z29" s="67"/>
      <c r="AA29" s="91"/>
      <c r="AB29" s="5"/>
      <c r="AC29" s="95"/>
      <c r="AD29" s="67"/>
      <c r="AE29" s="91"/>
      <c r="AF29" s="6"/>
    </row>
    <row r="30" spans="4:32" ht="13.15" customHeight="1" x14ac:dyDescent="0.25">
      <c r="E30" s="93" t="s">
        <v>947</v>
      </c>
      <c r="F30" s="67"/>
      <c r="G30" s="67"/>
      <c r="H30" s="67"/>
      <c r="I30" s="94"/>
      <c r="J30" s="117"/>
      <c r="K30" s="91"/>
      <c r="L30" s="117"/>
      <c r="M30" s="91"/>
      <c r="N30" s="117"/>
      <c r="O30" s="91"/>
      <c r="P30" s="117"/>
      <c r="Q30" s="67"/>
      <c r="R30" s="91"/>
      <c r="S30" s="117"/>
      <c r="T30" s="91"/>
      <c r="U30" s="117"/>
      <c r="V30" s="91"/>
      <c r="W30" s="117"/>
      <c r="X30" s="67"/>
      <c r="Y30" s="67"/>
      <c r="Z30" s="67"/>
      <c r="AA30" s="91"/>
      <c r="AB30" s="5"/>
      <c r="AC30" s="95"/>
      <c r="AD30" s="67"/>
      <c r="AE30" s="91"/>
      <c r="AF30" s="6"/>
    </row>
    <row r="31" spans="4:32" ht="20.25" customHeight="1" x14ac:dyDescent="0.25">
      <c r="E31" s="93" t="s">
        <v>36</v>
      </c>
      <c r="F31" s="67"/>
      <c r="G31" s="67"/>
      <c r="H31" s="67"/>
      <c r="I31" s="94"/>
      <c r="J31" s="118">
        <v>0.95099999999999996</v>
      </c>
      <c r="K31" s="91"/>
      <c r="L31" s="118">
        <v>0.94399999999999995</v>
      </c>
      <c r="M31" s="91"/>
      <c r="N31" s="118">
        <v>0.94399999999999995</v>
      </c>
      <c r="O31" s="91"/>
      <c r="P31" s="118">
        <v>0.94399999999999995</v>
      </c>
      <c r="Q31" s="67"/>
      <c r="R31" s="91"/>
      <c r="S31" s="118">
        <v>0.94399999999999995</v>
      </c>
      <c r="T31" s="91"/>
      <c r="U31" s="118">
        <v>0.84799999999999998</v>
      </c>
      <c r="V31" s="91"/>
      <c r="W31" s="118">
        <v>0.84799999999999998</v>
      </c>
      <c r="X31" s="67"/>
      <c r="Y31" s="67"/>
      <c r="Z31" s="67"/>
      <c r="AA31" s="91"/>
      <c r="AB31" s="7">
        <v>0.84799999999999998</v>
      </c>
      <c r="AC31" s="96">
        <v>0.84799999999999998</v>
      </c>
      <c r="AD31" s="67"/>
      <c r="AE31" s="91"/>
      <c r="AF31" s="8">
        <v>0.84799999999999998</v>
      </c>
    </row>
    <row r="32" spans="4:32" ht="13.15" customHeight="1" x14ac:dyDescent="0.25">
      <c r="E32" s="93" t="s">
        <v>40</v>
      </c>
      <c r="F32" s="67"/>
      <c r="G32" s="67"/>
      <c r="H32" s="67"/>
      <c r="I32" s="94"/>
      <c r="J32" s="116">
        <v>0</v>
      </c>
      <c r="K32" s="91"/>
      <c r="L32" s="116">
        <v>0</v>
      </c>
      <c r="M32" s="91"/>
      <c r="N32" s="116">
        <v>0</v>
      </c>
      <c r="O32" s="91"/>
      <c r="P32" s="116">
        <v>0</v>
      </c>
      <c r="Q32" s="67"/>
      <c r="R32" s="91"/>
      <c r="S32" s="116">
        <v>0</v>
      </c>
      <c r="T32" s="91"/>
      <c r="U32" s="116">
        <v>0</v>
      </c>
      <c r="V32" s="91"/>
      <c r="W32" s="116">
        <v>0</v>
      </c>
      <c r="X32" s="67"/>
      <c r="Y32" s="67"/>
      <c r="Z32" s="67"/>
      <c r="AA32" s="91"/>
      <c r="AB32" s="3">
        <v>0</v>
      </c>
      <c r="AC32" s="92">
        <v>0</v>
      </c>
      <c r="AD32" s="67"/>
      <c r="AE32" s="91"/>
      <c r="AF32" s="4">
        <v>0</v>
      </c>
    </row>
    <row r="33" spans="5:32" ht="13.15" customHeight="1" x14ac:dyDescent="0.25">
      <c r="E33" s="97" t="s">
        <v>44</v>
      </c>
      <c r="F33" s="67"/>
      <c r="G33" s="67"/>
      <c r="H33" s="67"/>
      <c r="I33" s="94"/>
      <c r="J33" s="119">
        <v>0.6</v>
      </c>
      <c r="K33" s="91"/>
      <c r="L33" s="119">
        <v>0.6</v>
      </c>
      <c r="M33" s="91"/>
      <c r="N33" s="119">
        <v>0.6</v>
      </c>
      <c r="O33" s="91"/>
      <c r="P33" s="119">
        <v>0.6</v>
      </c>
      <c r="Q33" s="67"/>
      <c r="R33" s="91"/>
      <c r="S33" s="119">
        <v>0.6</v>
      </c>
      <c r="T33" s="91"/>
      <c r="U33" s="119">
        <v>0.4</v>
      </c>
      <c r="V33" s="91"/>
      <c r="W33" s="119">
        <v>0.4</v>
      </c>
      <c r="X33" s="67"/>
      <c r="Y33" s="67"/>
      <c r="Z33" s="67"/>
      <c r="AA33" s="91"/>
      <c r="AB33" s="9">
        <v>0.4</v>
      </c>
      <c r="AC33" s="98">
        <v>0.4</v>
      </c>
      <c r="AD33" s="67"/>
      <c r="AE33" s="91"/>
      <c r="AF33" s="10">
        <v>0.4</v>
      </c>
    </row>
    <row r="34" spans="5:32" ht="20.25" customHeight="1" x14ac:dyDescent="0.25">
      <c r="E34" s="93" t="s">
        <v>948</v>
      </c>
      <c r="F34" s="67"/>
      <c r="G34" s="67"/>
      <c r="H34" s="67"/>
      <c r="I34" s="94"/>
      <c r="J34" s="117">
        <v>0</v>
      </c>
      <c r="K34" s="91"/>
      <c r="L34" s="117">
        <v>0</v>
      </c>
      <c r="M34" s="91"/>
      <c r="N34" s="117">
        <v>0</v>
      </c>
      <c r="O34" s="91"/>
      <c r="P34" s="117">
        <v>0</v>
      </c>
      <c r="Q34" s="67"/>
      <c r="R34" s="91"/>
      <c r="S34" s="117">
        <v>0</v>
      </c>
      <c r="T34" s="91"/>
      <c r="U34" s="117">
        <v>0</v>
      </c>
      <c r="V34" s="91"/>
      <c r="W34" s="117">
        <v>0</v>
      </c>
      <c r="X34" s="67"/>
      <c r="Y34" s="67"/>
      <c r="Z34" s="67"/>
      <c r="AA34" s="91"/>
      <c r="AB34" s="5">
        <v>0</v>
      </c>
      <c r="AC34" s="95">
        <v>0</v>
      </c>
      <c r="AD34" s="67"/>
      <c r="AE34" s="91"/>
      <c r="AF34" s="6">
        <v>0</v>
      </c>
    </row>
    <row r="35" spans="5:32" ht="20.25" customHeight="1" x14ac:dyDescent="0.25">
      <c r="E35" s="93" t="s">
        <v>949</v>
      </c>
      <c r="F35" s="67"/>
      <c r="G35" s="67"/>
      <c r="H35" s="67"/>
      <c r="I35" s="94"/>
      <c r="J35" s="117" t="s">
        <v>1401</v>
      </c>
      <c r="K35" s="91"/>
      <c r="L35" s="117" t="s">
        <v>1401</v>
      </c>
      <c r="M35" s="91"/>
      <c r="N35" s="117" t="s">
        <v>1401</v>
      </c>
      <c r="O35" s="91"/>
      <c r="P35" s="117" t="s">
        <v>1401</v>
      </c>
      <c r="Q35" s="67"/>
      <c r="R35" s="91"/>
      <c r="S35" s="117" t="s">
        <v>1401</v>
      </c>
      <c r="T35" s="91"/>
      <c r="U35" s="117" t="s">
        <v>1401</v>
      </c>
      <c r="V35" s="91"/>
      <c r="W35" s="117" t="s">
        <v>1401</v>
      </c>
      <c r="X35" s="67"/>
      <c r="Y35" s="67"/>
      <c r="Z35" s="67"/>
      <c r="AA35" s="91"/>
      <c r="AB35" s="5" t="s">
        <v>1401</v>
      </c>
      <c r="AC35" s="95" t="s">
        <v>1401</v>
      </c>
      <c r="AD35" s="67"/>
      <c r="AE35" s="91"/>
      <c r="AF35" s="6" t="s">
        <v>1401</v>
      </c>
    </row>
    <row r="36" spans="5:32" ht="13.15" customHeight="1" x14ac:dyDescent="0.25">
      <c r="E36" s="93" t="s">
        <v>56</v>
      </c>
      <c r="F36" s="67"/>
      <c r="G36" s="67"/>
      <c r="H36" s="67"/>
      <c r="I36" s="94"/>
      <c r="J36" s="116">
        <v>0.6</v>
      </c>
      <c r="K36" s="91"/>
      <c r="L36" s="116">
        <v>0.6</v>
      </c>
      <c r="M36" s="91"/>
      <c r="N36" s="116">
        <v>0.6</v>
      </c>
      <c r="O36" s="91"/>
      <c r="P36" s="116">
        <v>0.6</v>
      </c>
      <c r="Q36" s="67"/>
      <c r="R36" s="91"/>
      <c r="S36" s="116">
        <v>0.6</v>
      </c>
      <c r="T36" s="91"/>
      <c r="U36" s="116">
        <v>0.4</v>
      </c>
      <c r="V36" s="91"/>
      <c r="W36" s="116">
        <v>0.4</v>
      </c>
      <c r="X36" s="67"/>
      <c r="Y36" s="67"/>
      <c r="Z36" s="67"/>
      <c r="AA36" s="91"/>
      <c r="AB36" s="3">
        <v>0.4</v>
      </c>
      <c r="AC36" s="92">
        <v>0.4</v>
      </c>
      <c r="AD36" s="67"/>
      <c r="AE36" s="91"/>
      <c r="AF36" s="4">
        <v>0.4</v>
      </c>
    </row>
    <row r="37" spans="5:32" x14ac:dyDescent="0.25">
      <c r="E37" s="93" t="s">
        <v>61</v>
      </c>
      <c r="F37" s="67"/>
      <c r="G37" s="67"/>
      <c r="H37" s="67"/>
      <c r="I37" s="94"/>
      <c r="J37" s="116">
        <v>0</v>
      </c>
      <c r="K37" s="91"/>
      <c r="L37" s="116">
        <v>0</v>
      </c>
      <c r="M37" s="91"/>
      <c r="N37" s="116">
        <v>0</v>
      </c>
      <c r="O37" s="91"/>
      <c r="P37" s="116">
        <v>0</v>
      </c>
      <c r="Q37" s="67"/>
      <c r="R37" s="91"/>
      <c r="S37" s="116">
        <v>0</v>
      </c>
      <c r="T37" s="91"/>
      <c r="U37" s="116">
        <v>0</v>
      </c>
      <c r="V37" s="91"/>
      <c r="W37" s="116">
        <v>0</v>
      </c>
      <c r="X37" s="67"/>
      <c r="Y37" s="67"/>
      <c r="Z37" s="67"/>
      <c r="AA37" s="91"/>
      <c r="AB37" s="3">
        <v>0</v>
      </c>
      <c r="AC37" s="92">
        <v>0</v>
      </c>
      <c r="AD37" s="67"/>
      <c r="AE37" s="91"/>
      <c r="AF37" s="4">
        <v>0</v>
      </c>
    </row>
    <row r="38" spans="5:32" ht="20.25" customHeight="1" x14ac:dyDescent="0.25">
      <c r="E38" s="93" t="s">
        <v>65</v>
      </c>
      <c r="F38" s="67"/>
      <c r="G38" s="67"/>
      <c r="H38" s="67"/>
      <c r="I38" s="94"/>
      <c r="J38" s="116">
        <v>0</v>
      </c>
      <c r="K38" s="91"/>
      <c r="L38" s="116">
        <v>0</v>
      </c>
      <c r="M38" s="91"/>
      <c r="N38" s="116">
        <v>0</v>
      </c>
      <c r="O38" s="91"/>
      <c r="P38" s="116">
        <v>0</v>
      </c>
      <c r="Q38" s="67"/>
      <c r="R38" s="91"/>
      <c r="S38" s="116">
        <v>0</v>
      </c>
      <c r="T38" s="91"/>
      <c r="U38" s="116">
        <v>0</v>
      </c>
      <c r="V38" s="91"/>
      <c r="W38" s="116">
        <v>0</v>
      </c>
      <c r="X38" s="67"/>
      <c r="Y38" s="67"/>
      <c r="Z38" s="67"/>
      <c r="AA38" s="91"/>
      <c r="AB38" s="3">
        <v>0</v>
      </c>
      <c r="AC38" s="92">
        <v>0</v>
      </c>
      <c r="AD38" s="67"/>
      <c r="AE38" s="91"/>
      <c r="AF38" s="4">
        <v>0</v>
      </c>
    </row>
    <row r="39" spans="5:32" x14ac:dyDescent="0.25">
      <c r="E39" s="93" t="s">
        <v>70</v>
      </c>
      <c r="F39" s="67"/>
      <c r="G39" s="67"/>
      <c r="H39" s="67"/>
      <c r="I39" s="94"/>
      <c r="J39" s="116">
        <v>0.6</v>
      </c>
      <c r="K39" s="91"/>
      <c r="L39" s="116">
        <v>0.6</v>
      </c>
      <c r="M39" s="91"/>
      <c r="N39" s="116">
        <v>0.6</v>
      </c>
      <c r="O39" s="91"/>
      <c r="P39" s="116">
        <v>0.6</v>
      </c>
      <c r="Q39" s="67"/>
      <c r="R39" s="91"/>
      <c r="S39" s="116">
        <v>0.6</v>
      </c>
      <c r="T39" s="91"/>
      <c r="U39" s="116">
        <v>0.6</v>
      </c>
      <c r="V39" s="91"/>
      <c r="W39" s="116">
        <v>0.6</v>
      </c>
      <c r="X39" s="67"/>
      <c r="Y39" s="67"/>
      <c r="Z39" s="67"/>
      <c r="AA39" s="91"/>
      <c r="AB39" s="3">
        <v>0.6</v>
      </c>
      <c r="AC39" s="92">
        <v>0.6</v>
      </c>
      <c r="AD39" s="67"/>
      <c r="AE39" s="91"/>
      <c r="AF39" s="4">
        <v>0.6</v>
      </c>
    </row>
    <row r="40" spans="5:32" x14ac:dyDescent="0.25">
      <c r="E40" s="93" t="s">
        <v>73</v>
      </c>
      <c r="F40" s="67"/>
      <c r="G40" s="67"/>
      <c r="H40" s="67"/>
      <c r="I40" s="94"/>
      <c r="J40" s="116">
        <v>0</v>
      </c>
      <c r="K40" s="91"/>
      <c r="L40" s="116">
        <v>0</v>
      </c>
      <c r="M40" s="91"/>
      <c r="N40" s="116">
        <v>0</v>
      </c>
      <c r="O40" s="91"/>
      <c r="P40" s="116">
        <v>0</v>
      </c>
      <c r="Q40" s="67"/>
      <c r="R40" s="91"/>
      <c r="S40" s="116">
        <v>0</v>
      </c>
      <c r="T40" s="91"/>
      <c r="U40" s="116">
        <v>0</v>
      </c>
      <c r="V40" s="91"/>
      <c r="W40" s="116">
        <v>0</v>
      </c>
      <c r="X40" s="67"/>
      <c r="Y40" s="67"/>
      <c r="Z40" s="67"/>
      <c r="AA40" s="91"/>
      <c r="AB40" s="3">
        <v>0</v>
      </c>
      <c r="AC40" s="92">
        <v>0</v>
      </c>
      <c r="AD40" s="67"/>
      <c r="AE40" s="91"/>
      <c r="AF40" s="4">
        <v>0</v>
      </c>
    </row>
    <row r="41" spans="5:32" x14ac:dyDescent="0.25">
      <c r="E41" s="93" t="s">
        <v>77</v>
      </c>
      <c r="F41" s="67"/>
      <c r="G41" s="67"/>
      <c r="H41" s="67"/>
      <c r="I41" s="94"/>
      <c r="J41" s="116">
        <v>0</v>
      </c>
      <c r="K41" s="91"/>
      <c r="L41" s="116">
        <v>0</v>
      </c>
      <c r="M41" s="91"/>
      <c r="N41" s="116">
        <v>0</v>
      </c>
      <c r="O41" s="91"/>
      <c r="P41" s="116">
        <v>0</v>
      </c>
      <c r="Q41" s="67"/>
      <c r="R41" s="91"/>
      <c r="S41" s="116">
        <v>0</v>
      </c>
      <c r="T41" s="91"/>
      <c r="U41" s="116">
        <v>0</v>
      </c>
      <c r="V41" s="91"/>
      <c r="W41" s="116">
        <v>0</v>
      </c>
      <c r="X41" s="67"/>
      <c r="Y41" s="67"/>
      <c r="Z41" s="67"/>
      <c r="AA41" s="91"/>
      <c r="AB41" s="3">
        <v>0</v>
      </c>
      <c r="AC41" s="92">
        <v>0</v>
      </c>
      <c r="AD41" s="67"/>
      <c r="AE41" s="91"/>
      <c r="AF41" s="4">
        <v>0</v>
      </c>
    </row>
    <row r="42" spans="5:32" x14ac:dyDescent="0.25">
      <c r="E42" s="93" t="s">
        <v>81</v>
      </c>
      <c r="F42" s="67"/>
      <c r="G42" s="67"/>
      <c r="H42" s="67"/>
      <c r="I42" s="94"/>
      <c r="J42" s="116">
        <v>0</v>
      </c>
      <c r="K42" s="91"/>
      <c r="L42" s="116">
        <v>0</v>
      </c>
      <c r="M42" s="91"/>
      <c r="N42" s="116">
        <v>0</v>
      </c>
      <c r="O42" s="91"/>
      <c r="P42" s="116">
        <v>0</v>
      </c>
      <c r="Q42" s="67"/>
      <c r="R42" s="91"/>
      <c r="S42" s="116">
        <v>0</v>
      </c>
      <c r="T42" s="91"/>
      <c r="U42" s="116">
        <v>0</v>
      </c>
      <c r="V42" s="91"/>
      <c r="W42" s="116">
        <v>0</v>
      </c>
      <c r="X42" s="67"/>
      <c r="Y42" s="67"/>
      <c r="Z42" s="67"/>
      <c r="AA42" s="91"/>
      <c r="AB42" s="3">
        <v>0</v>
      </c>
      <c r="AC42" s="92">
        <v>0</v>
      </c>
      <c r="AD42" s="67"/>
      <c r="AE42" s="91"/>
      <c r="AF42" s="4">
        <v>0</v>
      </c>
    </row>
    <row r="43" spans="5:32" ht="20.25" customHeight="1" x14ac:dyDescent="0.25">
      <c r="E43" s="99" t="s">
        <v>951</v>
      </c>
      <c r="F43" s="100"/>
      <c r="G43" s="100"/>
      <c r="H43" s="100"/>
      <c r="I43" s="101"/>
      <c r="J43" s="120">
        <v>0.63</v>
      </c>
      <c r="K43" s="121"/>
      <c r="L43" s="120">
        <v>0.63</v>
      </c>
      <c r="M43" s="121"/>
      <c r="N43" s="120">
        <v>0.63</v>
      </c>
      <c r="O43" s="121"/>
      <c r="P43" s="120">
        <v>0.63</v>
      </c>
      <c r="Q43" s="122"/>
      <c r="R43" s="121"/>
      <c r="S43" s="120">
        <v>0.63</v>
      </c>
      <c r="T43" s="121"/>
      <c r="U43" s="125">
        <v>0.63</v>
      </c>
      <c r="V43" s="126"/>
      <c r="W43" s="120">
        <v>0.63</v>
      </c>
      <c r="X43" s="122"/>
      <c r="Y43" s="122"/>
      <c r="Z43" s="122"/>
      <c r="AA43" s="121"/>
      <c r="AB43" s="23">
        <v>0.63</v>
      </c>
      <c r="AC43" s="120">
        <v>0.63</v>
      </c>
      <c r="AD43" s="122"/>
      <c r="AE43" s="121"/>
      <c r="AF43" s="24">
        <v>0.63</v>
      </c>
    </row>
    <row r="44" spans="5:32" ht="22.5" customHeight="1" x14ac:dyDescent="0.25">
      <c r="E44" s="99" t="s">
        <v>85</v>
      </c>
      <c r="F44" s="100"/>
      <c r="G44" s="100"/>
      <c r="H44" s="100"/>
      <c r="I44" s="101"/>
      <c r="J44" s="120">
        <v>0</v>
      </c>
      <c r="K44" s="121"/>
      <c r="L44" s="120">
        <v>0</v>
      </c>
      <c r="M44" s="121"/>
      <c r="N44" s="120">
        <v>0</v>
      </c>
      <c r="O44" s="121"/>
      <c r="P44" s="120">
        <v>0</v>
      </c>
      <c r="Q44" s="122"/>
      <c r="R44" s="121"/>
      <c r="S44" s="120">
        <v>0</v>
      </c>
      <c r="T44" s="121"/>
      <c r="U44" s="120">
        <v>0</v>
      </c>
      <c r="V44" s="121"/>
      <c r="W44" s="120">
        <v>0</v>
      </c>
      <c r="X44" s="122"/>
      <c r="Y44" s="122"/>
      <c r="Z44" s="122"/>
      <c r="AA44" s="121"/>
      <c r="AB44" s="23">
        <v>0</v>
      </c>
      <c r="AC44" s="120">
        <v>0</v>
      </c>
      <c r="AD44" s="122"/>
      <c r="AE44" s="121"/>
      <c r="AF44" s="24">
        <v>0</v>
      </c>
    </row>
    <row r="45" spans="5:32" x14ac:dyDescent="0.25">
      <c r="E45" s="93" t="s">
        <v>89</v>
      </c>
      <c r="F45" s="67"/>
      <c r="G45" s="67"/>
      <c r="H45" s="67"/>
      <c r="I45" s="94"/>
      <c r="J45" s="117"/>
      <c r="K45" s="91"/>
      <c r="L45" s="117"/>
      <c r="M45" s="91"/>
      <c r="N45" s="117"/>
      <c r="O45" s="91"/>
      <c r="P45" s="117"/>
      <c r="Q45" s="67"/>
      <c r="R45" s="91"/>
      <c r="S45" s="117"/>
      <c r="T45" s="91"/>
      <c r="U45" s="117"/>
      <c r="V45" s="91"/>
      <c r="W45" s="117"/>
      <c r="X45" s="67"/>
      <c r="Y45" s="67"/>
      <c r="Z45" s="67"/>
      <c r="AA45" s="91"/>
      <c r="AB45" s="5"/>
      <c r="AC45" s="95"/>
      <c r="AD45" s="67"/>
      <c r="AE45" s="91"/>
      <c r="AF45" s="6"/>
    </row>
    <row r="46" spans="5:32" x14ac:dyDescent="0.25">
      <c r="E46" s="93" t="s">
        <v>93</v>
      </c>
      <c r="F46" s="67"/>
      <c r="G46" s="67"/>
      <c r="H46" s="67"/>
      <c r="I46" s="94"/>
      <c r="J46" s="117"/>
      <c r="K46" s="91"/>
      <c r="L46" s="117"/>
      <c r="M46" s="91"/>
      <c r="N46" s="117"/>
      <c r="O46" s="91"/>
      <c r="P46" s="117"/>
      <c r="Q46" s="67"/>
      <c r="R46" s="91"/>
      <c r="S46" s="117"/>
      <c r="T46" s="91"/>
      <c r="U46" s="117"/>
      <c r="V46" s="91"/>
      <c r="W46" s="117"/>
      <c r="X46" s="67"/>
      <c r="Y46" s="67"/>
      <c r="Z46" s="67"/>
      <c r="AA46" s="91"/>
      <c r="AB46" s="5"/>
      <c r="AC46" s="95"/>
      <c r="AD46" s="67"/>
      <c r="AE46" s="91"/>
      <c r="AF46" s="6"/>
    </row>
    <row r="47" spans="5:32" ht="0" hidden="1" customHeight="1" x14ac:dyDescent="0.25">
      <c r="E47" s="93" t="s">
        <v>97</v>
      </c>
      <c r="F47" s="67"/>
      <c r="G47" s="67"/>
      <c r="H47" s="67"/>
      <c r="I47" s="94"/>
      <c r="J47" s="117" t="s">
        <v>952</v>
      </c>
      <c r="K47" s="91"/>
      <c r="L47" s="117" t="s">
        <v>952</v>
      </c>
      <c r="M47" s="91"/>
      <c r="N47" s="117" t="s">
        <v>952</v>
      </c>
      <c r="O47" s="91"/>
      <c r="P47" s="117" t="s">
        <v>952</v>
      </c>
      <c r="Q47" s="67"/>
      <c r="R47" s="91"/>
      <c r="S47" s="117" t="s">
        <v>952</v>
      </c>
      <c r="T47" s="91"/>
      <c r="U47" s="117" t="s">
        <v>952</v>
      </c>
      <c r="V47" s="91"/>
      <c r="W47" s="117" t="s">
        <v>952</v>
      </c>
      <c r="X47" s="67"/>
      <c r="Y47" s="67"/>
      <c r="Z47" s="67"/>
      <c r="AA47" s="91"/>
      <c r="AB47" s="5" t="s">
        <v>952</v>
      </c>
      <c r="AC47" s="95" t="s">
        <v>952</v>
      </c>
      <c r="AD47" s="67"/>
      <c r="AE47" s="91"/>
      <c r="AF47" s="6" t="s">
        <v>952</v>
      </c>
    </row>
    <row r="48" spans="5:32" ht="15.95" customHeight="1" x14ac:dyDescent="0.25">
      <c r="E48" s="109" t="s">
        <v>101</v>
      </c>
      <c r="F48" s="110"/>
      <c r="G48" s="110"/>
      <c r="H48" s="110"/>
      <c r="I48" s="111"/>
      <c r="J48" s="123" t="s">
        <v>953</v>
      </c>
      <c r="K48" s="105"/>
      <c r="L48" s="123" t="s">
        <v>953</v>
      </c>
      <c r="M48" s="105"/>
      <c r="N48" s="123" t="s">
        <v>953</v>
      </c>
      <c r="O48" s="105"/>
      <c r="P48" s="123" t="s">
        <v>953</v>
      </c>
      <c r="Q48" s="112"/>
      <c r="R48" s="105"/>
      <c r="S48" s="123" t="s">
        <v>953</v>
      </c>
      <c r="T48" s="105"/>
      <c r="U48" s="124" t="s">
        <v>953</v>
      </c>
      <c r="V48" s="107"/>
      <c r="W48" s="124" t="s">
        <v>953</v>
      </c>
      <c r="X48" s="108"/>
      <c r="Y48" s="108"/>
      <c r="Z48" s="108"/>
      <c r="AA48" s="107"/>
      <c r="AB48" s="12" t="s">
        <v>953</v>
      </c>
      <c r="AC48" s="106" t="s">
        <v>953</v>
      </c>
      <c r="AD48" s="108"/>
      <c r="AE48" s="107"/>
      <c r="AF48" s="13" t="s">
        <v>953</v>
      </c>
    </row>
    <row r="49" spans="5:5" ht="2.4500000000000002" customHeight="1" x14ac:dyDescent="0.25"/>
    <row r="50" spans="5:5" ht="0.6" customHeight="1" x14ac:dyDescent="0.25">
      <c r="E50" s="17" t="s">
        <v>954</v>
      </c>
    </row>
    <row r="51" spans="5:5" ht="0" hidden="1" customHeight="1" x14ac:dyDescent="0.25"/>
    <row r="53" spans="5:5" x14ac:dyDescent="0.25">
      <c r="E53" s="17" t="s">
        <v>954</v>
      </c>
    </row>
  </sheetData>
  <sheetProtection algorithmName="SHA-512" hashValue="KQklrJcoX9Kryx8ty6NBl589cZMYs/sDzePhxGF/kK72MuQ95nI2iTgzM+GtrXxfVIM4HrvkXyF+UD9NVUP24g==" saltValue="+uEs9ULaRVYusSv068KEnw==" spinCount="100000" sheet="1" objects="1" scenarios="1"/>
  <mergeCells count="234">
    <mergeCell ref="S48:T48"/>
    <mergeCell ref="U48:V48"/>
    <mergeCell ref="W48:AA48"/>
    <mergeCell ref="AC48:AE48"/>
    <mergeCell ref="E48:I48"/>
    <mergeCell ref="J48:K48"/>
    <mergeCell ref="L48:M48"/>
    <mergeCell ref="N48:O48"/>
    <mergeCell ref="P48:R48"/>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3:I43"/>
    <mergeCell ref="J43:K43"/>
    <mergeCell ref="L43:M43"/>
    <mergeCell ref="N43:O43"/>
    <mergeCell ref="P43:R43"/>
    <mergeCell ref="S43:T43"/>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E24:I25"/>
    <mergeCell ref="J24:T24"/>
    <mergeCell ref="U24:AF24"/>
    <mergeCell ref="J25:K25"/>
    <mergeCell ref="L25:M25"/>
    <mergeCell ref="N25:O25"/>
    <mergeCell ref="P25:R25"/>
    <mergeCell ref="S25:T25"/>
    <mergeCell ref="U25:V25"/>
    <mergeCell ref="W25:AA25"/>
    <mergeCell ref="AC25:AE25"/>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U43:V43"/>
    <mergeCell ref="W43:AA43"/>
    <mergeCell ref="AC43:AE43"/>
    <mergeCell ref="E44:I44"/>
    <mergeCell ref="J44:K44"/>
    <mergeCell ref="L44:M44"/>
    <mergeCell ref="N44:O44"/>
    <mergeCell ref="P44:R44"/>
    <mergeCell ref="S44:T44"/>
    <mergeCell ref="U44:V44"/>
    <mergeCell ref="W44:AA44"/>
    <mergeCell ref="AC44:AE44"/>
  </mergeCells>
  <hyperlinks>
    <hyperlink ref="E50" location="INDEX!A1" display="Return to Index" xr:uid="{12E487EA-5F05-4C99-81CA-C75001A8247A}"/>
    <hyperlink ref="E53" location="INDEX!A1" display="Return to Index" xr:uid="{CEB5037D-A428-4568-B902-A493D62F01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GLEE - Glenelg (66/33kV)</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0 xmlns="e38be7af-2a2e-420f-a649-d9f6ca6efbed" xsi:nil="true"/>
    <Images xmlns="e38be7af-2a2e-420f-a649-d9f6ca6efbed"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5B6388308349D941825729FE44EC4AE3" ma:contentTypeVersion="14" ma:contentTypeDescription="Create a new document." ma:contentTypeScope="" ma:versionID="4bfc454778139cb48205b0e3cd30ea3c">
  <xsd:schema xmlns:xsd="http://www.w3.org/2001/XMLSchema" xmlns:xs="http://www.w3.org/2001/XMLSchema" xmlns:p="http://schemas.microsoft.com/office/2006/metadata/properties" xmlns:ns2="e38be7af-2a2e-420f-a649-d9f6ca6efbed" targetNamespace="http://schemas.microsoft.com/office/2006/metadata/properties" ma:root="true" ma:fieldsID="f024e1dc51d25d233cdf20b7e1a79cc8" ns2:_="">
    <xsd:import namespace="e38be7af-2a2e-420f-a649-d9f6ca6efbed"/>
    <xsd:element name="properties">
      <xsd:complexType>
        <xsd:sequence>
          <xsd:element name="documentManagement">
            <xsd:complexType>
              <xsd:all>
                <xsd:element ref="ns2:MediaServiceMetadata" minOccurs="0"/>
                <xsd:element ref="ns2:MediaServiceFastMetadata" minOccurs="0"/>
                <xsd:element ref="ns2:Order0"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Image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8be7af-2a2e-420f-a649-d9f6ca6ef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Order0" ma:index="10" nillable="true" ma:displayName="Order" ma:internalName="Order0">
      <xsd:simpleType>
        <xsd:restriction base="dms:Number"/>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Images" ma:index="17" nillable="true" ma:displayName="Images" ma:internalName="Images">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8499B8-DED6-4E71-A8CE-3849BC4E2D37}">
  <ds:schemaRefs>
    <ds:schemaRef ds:uri="http://schemas.openxmlformats.org/package/2006/metadata/core-properties"/>
    <ds:schemaRef ds:uri="http://purl.org/dc/dcmitype/"/>
    <ds:schemaRef ds:uri="http://schemas.microsoft.com/office/infopath/2007/PartnerControls"/>
    <ds:schemaRef ds:uri="e38be7af-2a2e-420f-a649-d9f6ca6efbed"/>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5D6B07D-A2F5-48F8-ABE2-E98090C11CDC}">
  <ds:schemaRefs>
    <ds:schemaRef ds:uri="http://schemas.microsoft.com/sharepoint/v3/contenttype/forms"/>
  </ds:schemaRefs>
</ds:datastoreItem>
</file>

<file path=customXml/itemProps3.xml><?xml version="1.0" encoding="utf-8"?>
<ds:datastoreItem xmlns:ds="http://schemas.openxmlformats.org/officeDocument/2006/customXml" ds:itemID="{6AFB08C6-4EE9-48C6-A0B8-103253F693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8be7af-2a2e-420f-a649-d9f6ca6ef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305</vt:i4>
      </vt:variant>
    </vt:vector>
  </HeadingPairs>
  <TitlesOfParts>
    <vt:vector size="305" baseType="lpstr">
      <vt:lpstr>Disclaimer</vt:lpstr>
      <vt:lpstr>Introduction &amp; Notes</vt:lpstr>
      <vt:lpstr>INDEX</vt:lpstr>
      <vt:lpstr>AGWA</vt:lpstr>
      <vt:lpstr>AITK</vt:lpstr>
      <vt:lpstr>ALLO</vt:lpstr>
      <vt:lpstr>ALSH</vt:lpstr>
      <vt:lpstr>ALST</vt:lpstr>
      <vt:lpstr>ATHE</vt:lpstr>
      <vt:lpstr>AWOO</vt:lpstr>
      <vt:lpstr>AYRZ</vt:lpstr>
      <vt:lpstr>BALB</vt:lpstr>
      <vt:lpstr>BAMB</vt:lpstr>
      <vt:lpstr>BARC</vt:lpstr>
      <vt:lpstr>BARG</vt:lpstr>
      <vt:lpstr>BARR</vt:lpstr>
      <vt:lpstr>BEGA</vt:lpstr>
      <vt:lpstr>BERS</vt:lpstr>
      <vt:lpstr>BEWE</vt:lpstr>
      <vt:lpstr>BILO</vt:lpstr>
      <vt:lpstr>BING</vt:lpstr>
      <vt:lpstr>BLAC</vt:lpstr>
      <vt:lpstr>BLAK</vt:lpstr>
      <vt:lpstr>BLRI</vt:lpstr>
      <vt:lpstr>BLUE</vt:lpstr>
      <vt:lpstr>BODA</vt:lpstr>
      <vt:lpstr>BOHL</vt:lpstr>
      <vt:lpstr>BORE</vt:lpstr>
      <vt:lpstr>BOWE</vt:lpstr>
      <vt:lpstr>BROX</vt:lpstr>
      <vt:lpstr>BUCE</vt:lpstr>
      <vt:lpstr>BULL</vt:lpstr>
      <vt:lpstr>BUND</vt:lpstr>
      <vt:lpstr>CABO</vt:lpstr>
      <vt:lpstr>CACI</vt:lpstr>
      <vt:lpstr>CAFE</vt:lpstr>
      <vt:lpstr>CALE</vt:lpstr>
      <vt:lpstr>CALL</vt:lpstr>
      <vt:lpstr>CANN</vt:lpstr>
      <vt:lpstr>CANO</vt:lpstr>
      <vt:lpstr>CARI</vt:lpstr>
      <vt:lpstr>CARM</vt:lpstr>
      <vt:lpstr>CAST</vt:lpstr>
      <vt:lpstr>CAWD</vt:lpstr>
      <vt:lpstr>CEPL</vt:lpstr>
      <vt:lpstr>CHAL</vt:lpstr>
      <vt:lpstr>CHAR</vt:lpstr>
      <vt:lpstr>CHIA</vt:lpstr>
      <vt:lpstr>CHIL</vt:lpstr>
      <vt:lpstr>CHIN</vt:lpstr>
      <vt:lpstr>CHTO</vt:lpstr>
      <vt:lpstr>CHTW</vt:lpstr>
      <vt:lpstr>CHUM</vt:lpstr>
      <vt:lpstr>CLBS</vt:lpstr>
      <vt:lpstr>CLER</vt:lpstr>
      <vt:lpstr>CLIF</vt:lpstr>
      <vt:lpstr>CLIN</vt:lpstr>
      <vt:lpstr>CLON</vt:lpstr>
      <vt:lpstr>CLSO</vt:lpstr>
      <vt:lpstr>COLU</vt:lpstr>
      <vt:lpstr>COME</vt:lpstr>
      <vt:lpstr>COOK</vt:lpstr>
      <vt:lpstr>COOM</vt:lpstr>
      <vt:lpstr>CPRE</vt:lpstr>
      <vt:lpstr>CRAI</vt:lpstr>
      <vt:lpstr>CRAN</vt:lpstr>
      <vt:lpstr>CREA</vt:lpstr>
      <vt:lpstr>CREB</vt:lpstr>
      <vt:lpstr>CRED</vt:lpstr>
      <vt:lpstr>CRNE</vt:lpstr>
      <vt:lpstr>CROY</vt:lpstr>
      <vt:lpstr>CUNN</vt:lpstr>
      <vt:lpstr>DACE</vt:lpstr>
      <vt:lpstr>DAGL</vt:lpstr>
      <vt:lpstr>DEGI</vt:lpstr>
      <vt:lpstr>DIMB</vt:lpstr>
      <vt:lpstr>DISR</vt:lpstr>
      <vt:lpstr>Duchr2</vt:lpstr>
      <vt:lpstr>DURO</vt:lpstr>
      <vt:lpstr>DYSA</vt:lpstr>
      <vt:lpstr>EAAY</vt:lpstr>
      <vt:lpstr>EABU</vt:lpstr>
      <vt:lpstr>EATO</vt:lpstr>
      <vt:lpstr>EIDS</vt:lpstr>
      <vt:lpstr>ELRO</vt:lpstr>
      <vt:lpstr>EMER</vt:lpstr>
      <vt:lpstr>ETON</vt:lpstr>
      <vt:lpstr>EUDA</vt:lpstr>
      <vt:lpstr>EVEL</vt:lpstr>
      <vt:lpstr>FARL</vt:lpstr>
      <vt:lpstr>FARN</vt:lpstr>
      <vt:lpstr>FREN</vt:lpstr>
      <vt:lpstr>GARB</vt:lpstr>
      <vt:lpstr>GAYN</vt:lpstr>
      <vt:lpstr>GEOR</vt:lpstr>
      <vt:lpstr>GEOR1</vt:lpstr>
      <vt:lpstr>GIRU</vt:lpstr>
      <vt:lpstr>GIVE</vt:lpstr>
      <vt:lpstr>GLEE</vt:lpstr>
      <vt:lpstr>GLEL</vt:lpstr>
      <vt:lpstr>GLEL33</vt:lpstr>
      <vt:lpstr>GLEN</vt:lpstr>
      <vt:lpstr>GLFS</vt:lpstr>
      <vt:lpstr>GLNO</vt:lpstr>
      <vt:lpstr>GLSO</vt:lpstr>
      <vt:lpstr>GOOB</vt:lpstr>
      <vt:lpstr>GOOT</vt:lpstr>
      <vt:lpstr>Gracem</vt:lpstr>
      <vt:lpstr>GRCR</vt:lpstr>
      <vt:lpstr>GREN</vt:lpstr>
      <vt:lpstr>GUML</vt:lpstr>
      <vt:lpstr>GUTH</vt:lpstr>
      <vt:lpstr>HAPU</vt:lpstr>
      <vt:lpstr>HELE</vt:lpstr>
      <vt:lpstr>HEPA</vt:lpstr>
      <vt:lpstr>HIGH</vt:lpstr>
      <vt:lpstr>HOHI</vt:lpstr>
      <vt:lpstr>HOWA</vt:lpstr>
      <vt:lpstr>HUGH</vt:lpstr>
      <vt:lpstr>ICIZ</vt:lpstr>
      <vt:lpstr>ILBI</vt:lpstr>
      <vt:lpstr>INGH</vt:lpstr>
      <vt:lpstr>ISIS</vt:lpstr>
      <vt:lpstr>JACR</vt:lpstr>
      <vt:lpstr>JAND</vt:lpstr>
      <vt:lpstr>JARV</vt:lpstr>
      <vt:lpstr>JUCR</vt:lpstr>
      <vt:lpstr>JUPO</vt:lpstr>
      <vt:lpstr>KAIM</vt:lpstr>
      <vt:lpstr>KALA</vt:lpstr>
      <vt:lpstr>KECE</vt:lpstr>
      <vt:lpstr>KESP</vt:lpstr>
      <vt:lpstr>KIDS</vt:lpstr>
      <vt:lpstr>KILK</vt:lpstr>
      <vt:lpstr>KILL</vt:lpstr>
      <vt:lpstr>KING</vt:lpstr>
      <vt:lpstr>KIRK</vt:lpstr>
      <vt:lpstr>KITO</vt:lpstr>
      <vt:lpstr>KOCR</vt:lpstr>
      <vt:lpstr>KOUM</vt:lpstr>
      <vt:lpstr>LACR</vt:lpstr>
      <vt:lpstr>LAKE</vt:lpstr>
      <vt:lpstr>LANN</vt:lpstr>
      <vt:lpstr>LAQU</vt:lpstr>
      <vt:lpstr>LARO</vt:lpstr>
      <vt:lpstr>LITT</vt:lpstr>
      <vt:lpstr>LOCR</vt:lpstr>
      <vt:lpstr>LONG</vt:lpstr>
      <vt:lpstr>LUCI</vt:lpstr>
      <vt:lpstr>LYLA</vt:lpstr>
      <vt:lpstr>MACI</vt:lpstr>
      <vt:lpstr>MACN</vt:lpstr>
      <vt:lpstr>MACT</vt:lpstr>
      <vt:lpstr>MAFU</vt:lpstr>
      <vt:lpstr>MAKA</vt:lpstr>
      <vt:lpstr>MALC</vt:lpstr>
      <vt:lpstr>MARE</vt:lpstr>
      <vt:lpstr>MARY</vt:lpstr>
      <vt:lpstr>MASO</vt:lpstr>
      <vt:lpstr>MCCR</vt:lpstr>
      <vt:lpstr>MEAD</vt:lpstr>
      <vt:lpstr>MEAN</vt:lpstr>
      <vt:lpstr>MELR</vt:lpstr>
      <vt:lpstr>MERI</vt:lpstr>
      <vt:lpstr>MERN</vt:lpstr>
      <vt:lpstr>MICO</vt:lpstr>
      <vt:lpstr>MIDD</vt:lpstr>
      <vt:lpstr>MILC</vt:lpstr>
      <vt:lpstr>MILE</vt:lpstr>
      <vt:lpstr>MILL</vt:lpstr>
      <vt:lpstr>MILM</vt:lpstr>
      <vt:lpstr>MING</vt:lpstr>
      <vt:lpstr>MIRA</vt:lpstr>
      <vt:lpstr>MITC</vt:lpstr>
      <vt:lpstr>MIVA</vt:lpstr>
      <vt:lpstr>MOBA</vt:lpstr>
      <vt:lpstr>MODA</vt:lpstr>
      <vt:lpstr>MOFO</vt:lpstr>
      <vt:lpstr>MOGA</vt:lpstr>
      <vt:lpstr>MOLP</vt:lpstr>
      <vt:lpstr>MOMO</vt:lpstr>
      <vt:lpstr>MOMR</vt:lpstr>
      <vt:lpstr>MOMW</vt:lpstr>
      <vt:lpstr>MONT</vt:lpstr>
      <vt:lpstr>MOOE</vt:lpstr>
      <vt:lpstr>MOOR</vt:lpstr>
      <vt:lpstr>MOPA</vt:lpstr>
      <vt:lpstr>MORO</vt:lpstr>
      <vt:lpstr>MOSI</vt:lpstr>
      <vt:lpstr>MOSS</vt:lpstr>
      <vt:lpstr>MURG</vt:lpstr>
      <vt:lpstr>MUTA</vt:lpstr>
      <vt:lpstr>MUTO</vt:lpstr>
      <vt:lpstr>NANA</vt:lpstr>
      <vt:lpstr>NAND</vt:lpstr>
      <vt:lpstr>NEBO</vt:lpstr>
      <vt:lpstr>NESM</vt:lpstr>
      <vt:lpstr>NOCL</vt:lpstr>
      <vt:lpstr>NOMA</vt:lpstr>
      <vt:lpstr>NORM</vt:lpstr>
      <vt:lpstr>NORW</vt:lpstr>
      <vt:lpstr>NOST</vt:lpstr>
      <vt:lpstr>OAKE</vt:lpstr>
      <vt:lpstr>OONN</vt:lpstr>
      <vt:lpstr>OWAN</vt:lpstr>
      <vt:lpstr>PAMP</vt:lpstr>
      <vt:lpstr>PAND</vt:lpstr>
      <vt:lpstr>PARK</vt:lpstr>
      <vt:lpstr>PEAR</vt:lpstr>
      <vt:lpstr>PERA</vt:lpstr>
      <vt:lpstr>PIAL</vt:lpstr>
      <vt:lpstr>PINN</vt:lpstr>
      <vt:lpstr>PIRR</vt:lpstr>
      <vt:lpstr>PLAN</vt:lpstr>
      <vt:lpstr>PLEY</vt:lpstr>
      <vt:lpstr>POVE</vt:lpstr>
      <vt:lpstr>POZI</vt:lpstr>
      <vt:lpstr>PRMI</vt:lpstr>
      <vt:lpstr>PROT</vt:lpstr>
      <vt:lpstr>PURR</vt:lpstr>
      <vt:lpstr>QUIL</vt:lpstr>
      <vt:lpstr>RAGL</vt:lpstr>
      <vt:lpstr>RASM</vt:lpstr>
      <vt:lpstr>RAVE</vt:lpstr>
      <vt:lpstr>RAVN</vt:lpstr>
      <vt:lpstr>RICH</vt:lpstr>
      <vt:lpstr>ROEA</vt:lpstr>
      <vt:lpstr>ROGL</vt:lpstr>
      <vt:lpstr>ROLE</vt:lpstr>
      <vt:lpstr>ROLL</vt:lpstr>
      <vt:lpstr>ROMA</vt:lpstr>
      <vt:lpstr>ROPL</vt:lpstr>
      <vt:lpstr>ROSE</vt:lpstr>
      <vt:lpstr>ROSO</vt:lpstr>
      <vt:lpstr>ROST</vt:lpstr>
      <vt:lpstr>ROWE</vt:lpstr>
      <vt:lpstr>ROWO</vt:lpstr>
      <vt:lpstr>SAGE</vt:lpstr>
      <vt:lpstr>SAGT</vt:lpstr>
      <vt:lpstr>SARI</vt:lpstr>
      <vt:lpstr>SAUN</vt:lpstr>
      <vt:lpstr>SHUT</vt:lpstr>
      <vt:lpstr>SKIE</vt:lpstr>
      <vt:lpstr>SOBL</vt:lpstr>
      <vt:lpstr>SOBU</vt:lpstr>
      <vt:lpstr>SOKO</vt:lpstr>
      <vt:lpstr>SOMA</vt:lpstr>
      <vt:lpstr>SOTO</vt:lpstr>
      <vt:lpstr>STAM</vt:lpstr>
      <vt:lpstr>STAN</vt:lpstr>
      <vt:lpstr>STTO</vt:lpstr>
      <vt:lpstr>STUA</vt:lpstr>
      <vt:lpstr>SURI</vt:lpstr>
      <vt:lpstr>T002</vt:lpstr>
      <vt:lpstr>T019</vt:lpstr>
      <vt:lpstr>T043</vt:lpstr>
      <vt:lpstr>T058</vt:lpstr>
      <vt:lpstr>T072</vt:lpstr>
      <vt:lpstr>T083</vt:lpstr>
      <vt:lpstr>T095</vt:lpstr>
      <vt:lpstr>T116</vt:lpstr>
      <vt:lpstr>T130</vt:lpstr>
      <vt:lpstr>T156</vt:lpstr>
      <vt:lpstr>T159</vt:lpstr>
      <vt:lpstr>T163</vt:lpstr>
      <vt:lpstr>T166</vt:lpstr>
      <vt:lpstr>T176</vt:lpstr>
      <vt:lpstr>T188</vt:lpstr>
      <vt:lpstr>T189</vt:lpstr>
      <vt:lpstr>T198</vt:lpstr>
      <vt:lpstr>TANB</vt:lpstr>
      <vt:lpstr>TARA</vt:lpstr>
      <vt:lpstr>THEO</vt:lpstr>
      <vt:lpstr>TIER</vt:lpstr>
      <vt:lpstr>TOPO</vt:lpstr>
      <vt:lpstr>TORQ</vt:lpstr>
      <vt:lpstr>TORR</vt:lpstr>
      <vt:lpstr>TUAN</vt:lpstr>
      <vt:lpstr>TWCE</vt:lpstr>
      <vt:lpstr>VERM</vt:lpstr>
      <vt:lpstr>WAEA</vt:lpstr>
      <vt:lpstr>WALL</vt:lpstr>
      <vt:lpstr>WAND</vt:lpstr>
      <vt:lpstr>WEBU</vt:lpstr>
      <vt:lpstr>WEDA</vt:lpstr>
      <vt:lpstr>WEMA</vt:lpstr>
      <vt:lpstr>WETO</vt:lpstr>
      <vt:lpstr>WEWA</vt:lpstr>
      <vt:lpstr>WINT</vt:lpstr>
      <vt:lpstr>WIRR</vt:lpstr>
      <vt:lpstr>WOOD</vt:lpstr>
      <vt:lpstr>WOOG</vt:lpstr>
      <vt:lpstr>WOOL</vt:lpstr>
      <vt:lpstr>WOSO</vt:lpstr>
      <vt:lpstr>WOWA</vt:lpstr>
      <vt:lpstr>YARA</vt:lpstr>
      <vt:lpstr>YARR</vt:lpstr>
      <vt:lpstr>YASO</vt:lpstr>
      <vt:lpstr>YEPP</vt:lpstr>
      <vt:lpstr>Z1313</vt:lpstr>
      <vt:lpstr>Z1314</vt:lpstr>
      <vt:lpstr>Z1327</vt:lpstr>
      <vt:lpstr>Z1350</vt:lpstr>
      <vt:lpstr>Z1553</vt:lpstr>
      <vt:lpstr>Z300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BASSO Claude (EnergyQ)</dc:creator>
  <cp:keywords/>
  <dc:description/>
  <cp:lastModifiedBy>Scott Loader</cp:lastModifiedBy>
  <cp:revision/>
  <dcterms:created xsi:type="dcterms:W3CDTF">2022-08-07T23:48:53Z</dcterms:created>
  <dcterms:modified xsi:type="dcterms:W3CDTF">2022-12-22T00:50:40Z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0x0101005B6388308349D941825729FE44EC4AE3</vt:lpwstr>
  </property>
</Properties>
</file>